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R:\Websites\ADA\ToBeUploaded\Accessibility Checked- Ready to Upload\2022HDB\"/>
    </mc:Choice>
  </mc:AlternateContent>
  <xr:revisionPtr revIDLastSave="0" documentId="13_ncr:1_{29ECBEA0-C1EC-40F7-B711-F5A6EE7E028C}" xr6:coauthVersionLast="47" xr6:coauthVersionMax="47" xr10:uidLastSave="{00000000-0000-0000-0000-000000000000}"/>
  <bookViews>
    <workbookView xWindow="-120" yWindow="-120" windowWidth="29040" windowHeight="15840" activeTab="2" xr2:uid="{00000000-000D-0000-FFFF-FFFF00000000}"/>
  </bookViews>
  <sheets>
    <sheet name="urban rent and vcy trend tables" sheetId="1" r:id="rId1"/>
    <sheet name="ACS rent trend tables NV co's " sheetId="2" r:id="rId2"/>
    <sheet name="ACS vcy trend tables NV co'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 i="3" l="1"/>
  <c r="K4" i="3"/>
  <c r="K5" i="3"/>
  <c r="K6" i="3"/>
  <c r="K7" i="3"/>
  <c r="K8" i="3"/>
  <c r="K9" i="3"/>
  <c r="K10" i="3"/>
  <c r="K11" i="3"/>
  <c r="K12" i="3"/>
  <c r="K13" i="3"/>
  <c r="K14" i="3"/>
  <c r="K15" i="3"/>
  <c r="K16" i="3"/>
  <c r="K17" i="3"/>
  <c r="K18" i="3"/>
  <c r="K19" i="3"/>
  <c r="K20" i="3"/>
  <c r="K21" i="3"/>
  <c r="J3" i="3"/>
  <c r="J4" i="3"/>
  <c r="J5" i="3"/>
  <c r="J6" i="3"/>
  <c r="J7" i="3"/>
  <c r="J8" i="3"/>
  <c r="J9" i="3"/>
  <c r="J10" i="3"/>
  <c r="J11" i="3"/>
  <c r="J12" i="3"/>
  <c r="J13" i="3"/>
  <c r="J14" i="3"/>
  <c r="J15" i="3"/>
  <c r="J16" i="3"/>
  <c r="J17" i="3"/>
  <c r="J18" i="3"/>
  <c r="J19" i="3"/>
  <c r="J20" i="3"/>
  <c r="J21" i="3"/>
  <c r="K27" i="1"/>
  <c r="K28" i="1"/>
  <c r="K29" i="1"/>
  <c r="K30" i="1"/>
  <c r="K31" i="1"/>
  <c r="K32" i="1"/>
  <c r="K33" i="1"/>
  <c r="K34" i="1"/>
  <c r="K35" i="1"/>
  <c r="K36" i="1"/>
  <c r="K23" i="1"/>
  <c r="K22" i="1"/>
  <c r="K21" i="1"/>
  <c r="K20" i="1"/>
  <c r="K19" i="1"/>
  <c r="K18" i="1"/>
  <c r="K17" i="1"/>
  <c r="K16" i="1"/>
  <c r="K15" i="1"/>
  <c r="K14" i="1"/>
  <c r="K10" i="1"/>
  <c r="K9" i="1"/>
  <c r="K8" i="1"/>
  <c r="K7" i="1"/>
  <c r="K4" i="1"/>
  <c r="F20" i="2" l="1"/>
  <c r="F19" i="2"/>
  <c r="F18" i="2"/>
  <c r="F17" i="2"/>
  <c r="F15" i="2"/>
  <c r="F14" i="2"/>
  <c r="F13" i="2"/>
  <c r="F12" i="2"/>
  <c r="F11" i="2"/>
  <c r="F10" i="2"/>
  <c r="F9" i="2"/>
  <c r="F8" i="2"/>
  <c r="F7" i="2"/>
  <c r="F6" i="2"/>
  <c r="F5" i="2"/>
  <c r="F4" i="2"/>
  <c r="F3" i="2"/>
  <c r="F2" i="2"/>
  <c r="F23" i="2"/>
  <c r="F24" i="2"/>
  <c r="F25" i="2"/>
  <c r="F26" i="2"/>
  <c r="F27" i="2"/>
  <c r="F28" i="2"/>
  <c r="F29" i="2"/>
  <c r="F30" i="2"/>
  <c r="F31" i="2"/>
  <c r="F32" i="2"/>
  <c r="F33" i="2"/>
  <c r="F34" i="2"/>
  <c r="F35" i="2"/>
  <c r="F37" i="2"/>
  <c r="F38" i="2"/>
  <c r="F39" i="2"/>
  <c r="F40" i="2"/>
  <c r="F22" i="2"/>
</calcChain>
</file>

<file path=xl/sharedStrings.xml><?xml version="1.0" encoding="utf-8"?>
<sst xmlns="http://schemas.openxmlformats.org/spreadsheetml/2006/main" count="357" uniqueCount="222">
  <si>
    <t>Region/Type</t>
  </si>
  <si>
    <t>Washoe Co. - LIHTC</t>
  </si>
  <si>
    <t>Clark Co. – LIHTC</t>
  </si>
  <si>
    <t>Sources:</t>
  </si>
  <si>
    <t xml:space="preserve">https://housing.nv.gov/programs/Low_Income_Housing_Database/ </t>
  </si>
  <si>
    <t>Johnson and Perkins report rents for two bedroom 1 bath and two bedroom 2 bath apartments. Using data provided by Johnson and Perkins on the numbers of each type of unit, a weighted average was calculated for average two bedroom rent.</t>
  </si>
  <si>
    <t>Type of unit</t>
  </si>
  <si>
    <t>Studio – J &amp; P mkt. rate</t>
  </si>
  <si>
    <t>Studio - LIHTC</t>
  </si>
  <si>
    <t>1 bdrm - J &amp; P mkt. rate</t>
  </si>
  <si>
    <t>1 bdrm - LIHTC</t>
  </si>
  <si>
    <t>2 bdrm - J &amp; P mkt. rate</t>
  </si>
  <si>
    <t>2 bdrm - LIHTC</t>
  </si>
  <si>
    <t>3 bdrm- J &amp; P mkt. rate</t>
  </si>
  <si>
    <t>3 bdrm - LIHTC</t>
  </si>
  <si>
    <t>Overall- J &amp; P mkt. rate</t>
  </si>
  <si>
    <t>Overall - LIHTC</t>
  </si>
  <si>
    <t>Studio – ALN mkt. rate</t>
  </si>
  <si>
    <t>1 bdrm - ALN mkt. rate</t>
  </si>
  <si>
    <t>2 bdrm - ALN mkt. rate</t>
  </si>
  <si>
    <t>3 bdrm- ALN mkt. rate</t>
  </si>
  <si>
    <t>Overall- ALN mkt. rate</t>
  </si>
  <si>
    <t>*Five percent of Clark County LIHTC units are outside of greater Las Vegas.</t>
  </si>
  <si>
    <t xml:space="preserve">See Also: </t>
  </si>
  <si>
    <t>Johnson Perkins and Griffin Real Estate Appraisers and Consultants</t>
  </si>
  <si>
    <t xml:space="preserve">https://alndata.com/ </t>
  </si>
  <si>
    <t>ALN Apartment Data, Inc.</t>
  </si>
  <si>
    <t xml:space="preserve">https://www.unlv.edu/business/lied-institute/research </t>
  </si>
  <si>
    <t>Lied Institute for Real Estate Studies. University of Nevada Las Vegas, Apartment Marketing Trends and archive.</t>
  </si>
  <si>
    <t>2013</t>
  </si>
  <si>
    <t>2014</t>
  </si>
  <si>
    <t>2015</t>
  </si>
  <si>
    <t>2016</t>
  </si>
  <si>
    <t>2017</t>
  </si>
  <si>
    <t>2018</t>
  </si>
  <si>
    <t>http://jpgnv.com/</t>
  </si>
  <si>
    <t>2019</t>
  </si>
  <si>
    <t xml:space="preserve">Las Vegas region - ALN market rate </t>
  </si>
  <si>
    <t>Reno/Sparks- JP&amp;G market rate</t>
  </si>
  <si>
    <t>Reno/Sparks - ALN market rate</t>
  </si>
  <si>
    <t>*</t>
  </si>
  <si>
    <t>NA</t>
  </si>
  <si>
    <t>Las Vegas region -  Lied Inst. market rate</t>
  </si>
  <si>
    <t>Las Vegas region - new Lied Inst. market rate</t>
  </si>
  <si>
    <t>Table 6. Comparison of 4th quarter market and LIHTC (Low Income Housing Tax Credit) vacancy rates</t>
  </si>
  <si>
    <t>United States</t>
  </si>
  <si>
    <t>Nevada</t>
  </si>
  <si>
    <r>
      <t>Survey/Program: </t>
    </r>
    <r>
      <rPr>
        <sz val="9"/>
        <color rgb="FF4B636E"/>
        <rFont val="Roboto"/>
      </rPr>
      <t>American Community Survey</t>
    </r>
  </si>
  <si>
    <r>
      <t>Universe: </t>
    </r>
    <r>
      <rPr>
        <sz val="9"/>
        <color rgb="FF4B636E"/>
        <rFont val="Roboto"/>
      </rPr>
      <t>Renter-occupied housing units paying cash rent</t>
    </r>
  </si>
  <si>
    <r>
      <t>TableID: </t>
    </r>
    <r>
      <rPr>
        <sz val="9"/>
        <color rgb="FF4B636E"/>
        <rFont val="Roboto"/>
      </rPr>
      <t>B25058</t>
    </r>
  </si>
  <si>
    <t>Product:</t>
  </si>
  <si>
    <t>MEDIAN CONTRACT RENT ($) </t>
  </si>
  <si>
    <t>Carson City</t>
  </si>
  <si>
    <t>Churchill</t>
  </si>
  <si>
    <t>Clark</t>
  </si>
  <si>
    <t>Douglas</t>
  </si>
  <si>
    <t>Elko</t>
  </si>
  <si>
    <t>Esmeralda</t>
  </si>
  <si>
    <t>Eureka</t>
  </si>
  <si>
    <t>Humboldt</t>
  </si>
  <si>
    <t>Lander</t>
  </si>
  <si>
    <t>Lincoln</t>
  </si>
  <si>
    <t>Lyon</t>
  </si>
  <si>
    <t>Mineral</t>
  </si>
  <si>
    <t>Nye</t>
  </si>
  <si>
    <t>Pershing</t>
  </si>
  <si>
    <t>Storey</t>
  </si>
  <si>
    <t>Washoe</t>
  </si>
  <si>
    <t>White Pine</t>
  </si>
  <si>
    <t>-</t>
  </si>
  <si>
    <t>**</t>
  </si>
  <si>
    <r>
      <t>TableID: </t>
    </r>
    <r>
      <rPr>
        <sz val="9"/>
        <color rgb="FF4B636E"/>
        <rFont val="Roboto"/>
      </rPr>
      <t>B25064</t>
    </r>
  </si>
  <si>
    <t>MEDIAN GROSS RENT ($) </t>
  </si>
  <si>
    <t>percent change</t>
  </si>
  <si>
    <t>Source:</t>
  </si>
  <si>
    <t>https://data.census.gov/cedsci/</t>
  </si>
  <si>
    <t>United States Census Bureau</t>
  </si>
  <si>
    <t>Note: This series includes all types of rentals including single family.</t>
  </si>
  <si>
    <t>1-year estimates are not available for counties other than Washoe and Clark.</t>
  </si>
  <si>
    <t>American Community Survey 5 year Estimates Table DP04 &amp; B25004 Vacancy Status with Nevada Housing Division Calculations for Margin of Error (MOE) and estimates for Rural Other and Rural Mining regions</t>
  </si>
  <si>
    <t>Region</t>
  </si>
  <si>
    <t>Notes:</t>
  </si>
  <si>
    <t>Source: United States Census Bureau</t>
  </si>
  <si>
    <t>SELECTED HOUSING CHARACTERISTICS </t>
  </si>
  <si>
    <r>
      <t>TableID: </t>
    </r>
    <r>
      <rPr>
        <sz val="9"/>
        <color rgb="FF4B636E"/>
        <rFont val="Roboto"/>
      </rPr>
      <t>DP04</t>
    </r>
  </si>
  <si>
    <t>Note: Gross rent includes utility costs.</t>
  </si>
  <si>
    <t>2020</t>
  </si>
  <si>
    <t>2021</t>
  </si>
  <si>
    <t>Change 2013 to 2021</t>
  </si>
  <si>
    <t>Tables are from Taking Stock 2021, a Nevada Housing Division publication. Rents and vacancies are for multi-family properties.</t>
  </si>
  <si>
    <t>Table 19 below from Taking Stock 2021 gives rents for Low Income Housing Tax Credit Properties as compared to market rate rents in Washoe County/Reno-Sparks</t>
  </si>
  <si>
    <t>Increase 2013 to 2021</t>
  </si>
  <si>
    <t>Table 20 below from Taking Stock 2021 gives rents for Low Income Housing Tax Credit Properties as compared to market rate rents in Clark County/Las Vegas Metro</t>
  </si>
  <si>
    <r>
      <t>Table 19. Comparison of 4</t>
    </r>
    <r>
      <rPr>
        <b/>
        <vertAlign val="superscript"/>
        <sz val="11"/>
        <color theme="1"/>
        <rFont val="Calibri"/>
        <family val="2"/>
        <scheme val="minor"/>
      </rPr>
      <t>th</t>
    </r>
    <r>
      <rPr>
        <b/>
        <sz val="11"/>
        <color theme="1"/>
        <rFont val="Calibri"/>
        <family val="2"/>
        <scheme val="minor"/>
      </rPr>
      <t xml:space="preserve"> quarter rents in Washoe County from 2013 to 2021</t>
    </r>
  </si>
  <si>
    <r>
      <t>Table 20. Comparison of 4</t>
    </r>
    <r>
      <rPr>
        <b/>
        <vertAlign val="superscript"/>
        <sz val="11"/>
        <color theme="1"/>
        <rFont val="Calibri"/>
        <family val="2"/>
        <scheme val="minor"/>
      </rPr>
      <t>th</t>
    </r>
    <r>
      <rPr>
        <b/>
        <sz val="11"/>
        <color theme="1"/>
        <rFont val="Calibri"/>
        <family val="2"/>
        <scheme val="minor"/>
      </rPr>
      <t xml:space="preserve"> quarter rents in Clark County from 2013 to 2021</t>
    </r>
  </si>
  <si>
    <r>
      <t>ALN Las Vegas Apartment Data for month of October 2013, November 2014, October 2015-2019. ALN Apartment Data for month of October 2013 – 2016, 2018-2021 for Reno from email communication with ALN staff. Johnson, Perkins &amp; Griffin 4</t>
    </r>
    <r>
      <rPr>
        <vertAlign val="superscript"/>
        <sz val="9"/>
        <color theme="1"/>
        <rFont val="Garamond"/>
        <family val="1"/>
      </rPr>
      <t>th</t>
    </r>
    <r>
      <rPr>
        <sz val="9"/>
        <color theme="1"/>
        <rFont val="Garamond"/>
        <family val="1"/>
      </rPr>
      <t xml:space="preserve"> Quarter 2013-2021 reports, Lied Institute Apartment Marketing Trends, 2013 to 2017 4th quarter and 2019 - 2021 4th quarter. Lied Institute substantially changed methodology in 2019.</t>
    </r>
  </si>
  <si>
    <t xml:space="preserve">Low Income Housing Tax Credit Vacancy Rates from Taking Stock editions 2013 to 2021. For more detail please see </t>
  </si>
  <si>
    <t>2015 5-yr Estimate</t>
  </si>
  <si>
    <t>2015 5-yr MOE</t>
  </si>
  <si>
    <t>±36</t>
  </si>
  <si>
    <t>±6</t>
  </si>
  <si>
    <t>±42</t>
  </si>
  <si>
    <t>±44</t>
  </si>
  <si>
    <t>±53</t>
  </si>
  <si>
    <t>±274</t>
  </si>
  <si>
    <t>±51</t>
  </si>
  <si>
    <t>±312</t>
  </si>
  <si>
    <t>±66</t>
  </si>
  <si>
    <t>±37</t>
  </si>
  <si>
    <t>±55</t>
  </si>
  <si>
    <t>±39</t>
  </si>
  <si>
    <t>±176</t>
  </si>
  <si>
    <t>±12</t>
  </si>
  <si>
    <t>±91</t>
  </si>
  <si>
    <t>±1</t>
  </si>
  <si>
    <t>±5</t>
  </si>
  <si>
    <t>2020 5-yr estimate</t>
  </si>
  <si>
    <t>2020 5-year MOE</t>
  </si>
  <si>
    <t>±38</t>
  </si>
  <si>
    <t>±64</t>
  </si>
  <si>
    <t>±74</t>
  </si>
  <si>
    <t>±386</t>
  </si>
  <si>
    <t>±629</t>
  </si>
  <si>
    <t>±68</t>
  </si>
  <si>
    <t>±29</t>
  </si>
  <si>
    <t>±47</t>
  </si>
  <si>
    <t>±58</t>
  </si>
  <si>
    <t>±194</t>
  </si>
  <si>
    <t>±56</t>
  </si>
  <si>
    <t>±71</t>
  </si>
  <si>
    <t>±687</t>
  </si>
  <si>
    <t>±17</t>
  </si>
  <si>
    <t>±165</t>
  </si>
  <si>
    <t>2015: ACS 5-Year Estimates Detailed Tables</t>
  </si>
  <si>
    <t>2020: ACS 5-Year Estimates Detailed Tables</t>
  </si>
  <si>
    <t>±20</t>
  </si>
  <si>
    <t>±49</t>
  </si>
  <si>
    <t>±4</t>
  </si>
  <si>
    <t>±35</t>
  </si>
  <si>
    <t>±171</t>
  </si>
  <si>
    <t>±88</t>
  </si>
  <si>
    <t>±144</t>
  </si>
  <si>
    <t>±97</t>
  </si>
  <si>
    <t>±40</t>
  </si>
  <si>
    <t>±263</t>
  </si>
  <si>
    <t>±9</t>
  </si>
  <si>
    <t>±34</t>
  </si>
  <si>
    <t>±25</t>
  </si>
  <si>
    <t>±7</t>
  </si>
  <si>
    <t>±54</t>
  </si>
  <si>
    <t>±381</t>
  </si>
  <si>
    <t>±536</t>
  </si>
  <si>
    <t>±105</t>
  </si>
  <si>
    <t>±75</t>
  </si>
  <si>
    <t>±103</t>
  </si>
  <si>
    <t>±92</t>
  </si>
  <si>
    <t>±24</t>
  </si>
  <si>
    <t>±52</t>
  </si>
  <si>
    <t>±16</t>
  </si>
  <si>
    <t>±178</t>
  </si>
  <si>
    <t>"-" The estimate could not be computed because there were an insufficient number of sample observations. For a ratio of medians estimate, one or both of The median estimates falls in The lowest interval or highest interval of an open-ended distribution.N The estimate or margin of error cannot be displayed because there were an insufficient number of sample cases in The selected geographic area.</t>
  </si>
  <si>
    <t>** The margin of error could not be computed because there were an insufficient number of sample observations.</t>
  </si>
  <si>
    <t xml:space="preserve">Explanation of Symbols: </t>
  </si>
  <si>
    <t>Note that these rents include all types of structures including single family, townhouses, manufactured housing as well as multifamily.</t>
  </si>
  <si>
    <t xml:space="preserve">Data has been manipulated by Nevada Housing Division. </t>
  </si>
  <si>
    <t>Where the Margin of Error (MOE) is large compared to the estimate, estimates are considered unreliable. One rule of thumb to use is to consider an estimate unreliable where the MOE is more than 50% of the estimate.</t>
  </si>
  <si>
    <t xml:space="preserve"> 2015 rental vcy rate</t>
  </si>
  <si>
    <t xml:space="preserve"> 2015 MOE rental vcy rate</t>
  </si>
  <si>
    <t>2015 homeowner vcy rte</t>
  </si>
  <si>
    <t>2015 MOE homeowner vcy rate</t>
  </si>
  <si>
    <t xml:space="preserve"> 2020 rental vcy rate</t>
  </si>
  <si>
    <t xml:space="preserve"> 2020 MOE rental vcy rate</t>
  </si>
  <si>
    <t>2020 homeowner vcy rte</t>
  </si>
  <si>
    <t>2020 MOE homeowner vcy rate</t>
  </si>
  <si>
    <t>change rental vcy Rate 2015 to 2020</t>
  </si>
  <si>
    <t>change homeowner vcy 2015 to 2020</t>
  </si>
  <si>
    <t>Product: 2015 &amp; 2020 ACS 5-Year Estimates Data Profiles</t>
  </si>
  <si>
    <t>±2.2</t>
  </si>
  <si>
    <t>±0.6</t>
  </si>
  <si>
    <t>±1.1</t>
  </si>
  <si>
    <t>±0.5</t>
  </si>
  <si>
    <t>±3.9</t>
  </si>
  <si>
    <t>±1.7</t>
  </si>
  <si>
    <t>±0.4</t>
  </si>
  <si>
    <t>±0.2</t>
  </si>
  <si>
    <t>±0.3</t>
  </si>
  <si>
    <t>±1.9</t>
  </si>
  <si>
    <t>±0.8</t>
  </si>
  <si>
    <t>±2.3</t>
  </si>
  <si>
    <t>±0.7</t>
  </si>
  <si>
    <t>±2.4</t>
  </si>
  <si>
    <t>±3.5</t>
  </si>
  <si>
    <t>±10.4</t>
  </si>
  <si>
    <t>±7.9</t>
  </si>
  <si>
    <t>±3.0</t>
  </si>
  <si>
    <t>±10.6</t>
  </si>
  <si>
    <t>±2.9</t>
  </si>
  <si>
    <t>±20.2</t>
  </si>
  <si>
    <t>±3.4</t>
  </si>
  <si>
    <t>±4.0</t>
  </si>
  <si>
    <t>±7.4</t>
  </si>
  <si>
    <t>±2.0</t>
  </si>
  <si>
    <t>±12.9</t>
  </si>
  <si>
    <t>±10.2</t>
  </si>
  <si>
    <t>±4.8</t>
  </si>
  <si>
    <t>±2.6</t>
  </si>
  <si>
    <t>±1.3</t>
  </si>
  <si>
    <t>±7.0</t>
  </si>
  <si>
    <t>±3.1</t>
  </si>
  <si>
    <t>±7.1</t>
  </si>
  <si>
    <t>±3.6</t>
  </si>
  <si>
    <t>±1.4</t>
  </si>
  <si>
    <t>±5.4</t>
  </si>
  <si>
    <t>±1.0</t>
  </si>
  <si>
    <t>±4.7</t>
  </si>
  <si>
    <t>±14.6</t>
  </si>
  <si>
    <t>±42.5</t>
  </si>
  <si>
    <t>±0.9</t>
  </si>
  <si>
    <t>±6.8</t>
  </si>
  <si>
    <t>±1.2</t>
  </si>
  <si>
    <t>±0.1</t>
  </si>
  <si>
    <t>Data manipulated by Nevada Housing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</si>
</sst>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3" formatCode="_(* #,##0.00_);_(* \(#,##0.00\);_(* &quot;-&quot;??_);_(@_)"/>
    <numFmt numFmtId="164" formatCode="0.0%"/>
    <numFmt numFmtId="165" formatCode="_(* #,##0_);_(* \(#,##0\);_(* &quot;-&quot;??_);_(@_)"/>
    <numFmt numFmtId="166" formatCode="_(* #,##0.0_);_(* \(#,##0.0\);_(* &quot;-&quot;??_);_(@_)"/>
  </numFmts>
  <fonts count="21">
    <font>
      <sz val="11"/>
      <color theme="1"/>
      <name val="Calibri"/>
      <family val="2"/>
      <scheme val="minor"/>
    </font>
    <font>
      <sz val="11"/>
      <color rgb="FF000000"/>
      <name val="Calibri"/>
      <family val="2"/>
      <scheme val="minor"/>
    </font>
    <font>
      <sz val="9"/>
      <color theme="1"/>
      <name val="Garamond"/>
      <family val="1"/>
    </font>
    <font>
      <vertAlign val="superscript"/>
      <sz val="9"/>
      <color theme="1"/>
      <name val="Garamond"/>
      <family val="1"/>
    </font>
    <font>
      <u/>
      <sz val="11"/>
      <color theme="10"/>
      <name val="Calibri"/>
      <family val="2"/>
      <scheme val="minor"/>
    </font>
    <font>
      <b/>
      <sz val="10"/>
      <name val="Garamond"/>
      <family val="1"/>
    </font>
    <font>
      <sz val="11"/>
      <color theme="1"/>
      <name val="Calibri"/>
      <family val="2"/>
      <scheme val="minor"/>
    </font>
    <font>
      <b/>
      <sz val="12"/>
      <name val="Calibri"/>
      <family val="2"/>
      <scheme val="minor"/>
    </font>
    <font>
      <b/>
      <sz val="11"/>
      <color rgb="FF002060"/>
      <name val="Calibri"/>
      <family val="2"/>
      <scheme val="minor"/>
    </font>
    <font>
      <sz val="11"/>
      <name val="Calibri"/>
      <family val="2"/>
      <scheme val="minor"/>
    </font>
    <font>
      <b/>
      <sz val="11"/>
      <color theme="1"/>
      <name val="Calibri"/>
      <family val="2"/>
      <scheme val="minor"/>
    </font>
    <font>
      <sz val="8"/>
      <name val="Calibri"/>
      <family val="2"/>
      <scheme val="minor"/>
    </font>
    <font>
      <b/>
      <sz val="11"/>
      <color rgb="FF000000"/>
      <name val="Calibri"/>
      <family val="2"/>
      <scheme val="minor"/>
    </font>
    <font>
      <b/>
      <vertAlign val="superscript"/>
      <sz val="11"/>
      <color theme="1"/>
      <name val="Calibri"/>
      <family val="2"/>
      <scheme val="minor"/>
    </font>
    <font>
      <sz val="9"/>
      <color rgb="FF4B636E"/>
      <name val="Roboto"/>
    </font>
    <font>
      <b/>
      <sz val="9"/>
      <color rgb="FF4B636E"/>
      <name val="Roboto"/>
    </font>
    <font>
      <b/>
      <sz val="12"/>
      <color theme="0"/>
      <name val="Roboto Condensed"/>
    </font>
    <font>
      <b/>
      <sz val="14"/>
      <color rgb="FF112E51"/>
      <name val="Roboto Condensed"/>
    </font>
    <font>
      <sz val="11"/>
      <color rgb="FF000000"/>
      <name val="Calibri"/>
      <scheme val="minor"/>
    </font>
    <font>
      <sz val="11"/>
      <name val="Calibri"/>
      <scheme val="minor"/>
    </font>
    <font>
      <b/>
      <sz val="11"/>
      <color rgb="FF002060"/>
      <name val="Calibri"/>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theme="0" tint="-0.14999847407452621"/>
      </patternFill>
    </fill>
  </fills>
  <borders count="7">
    <border>
      <left/>
      <right/>
      <top/>
      <bottom/>
      <diagonal/>
    </border>
    <border>
      <left/>
      <right/>
      <top style="medium">
        <color auto="1"/>
      </top>
      <bottom style="medium">
        <color auto="1"/>
      </bottom>
      <diagonal/>
    </border>
    <border>
      <left/>
      <right/>
      <top/>
      <bottom style="medium">
        <color auto="1"/>
      </bottom>
      <diagonal/>
    </border>
    <border>
      <left/>
      <right/>
      <top style="medium">
        <color auto="1"/>
      </top>
      <bottom/>
      <diagonal/>
    </border>
    <border>
      <left/>
      <right/>
      <top style="medium">
        <color theme="1"/>
      </top>
      <bottom style="medium">
        <color auto="1"/>
      </bottom>
      <diagonal/>
    </border>
    <border>
      <left/>
      <right/>
      <top/>
      <bottom style="thin">
        <color indexed="64"/>
      </bottom>
      <diagonal/>
    </border>
    <border>
      <left style="thin">
        <color theme="1"/>
      </left>
      <right/>
      <top style="thin">
        <color theme="1"/>
      </top>
      <bottom style="thin">
        <color theme="1"/>
      </bottom>
      <diagonal/>
    </border>
  </borders>
  <cellStyleXfs count="4">
    <xf numFmtId="0" fontId="0" fillId="0" borderId="0"/>
    <xf numFmtId="0" fontId="4" fillId="0" borderId="0" applyNumberForma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70">
    <xf numFmtId="0" fontId="0" fillId="0" borderId="0" xfId="0"/>
    <xf numFmtId="0" fontId="2" fillId="0" borderId="0" xfId="0" applyFont="1" applyAlignment="1">
      <alignment vertical="center" wrapText="1"/>
    </xf>
    <xf numFmtId="0" fontId="5" fillId="0" borderId="0" xfId="0" applyFont="1" applyAlignment="1">
      <alignment vertical="center"/>
    </xf>
    <xf numFmtId="0" fontId="2" fillId="0" borderId="0" xfId="0" applyFont="1" applyFill="1" applyBorder="1" applyAlignment="1">
      <alignment vertical="center" wrapText="1"/>
    </xf>
    <xf numFmtId="0" fontId="4" fillId="0" borderId="0" xfId="1"/>
    <xf numFmtId="0" fontId="7" fillId="0" borderId="0" xfId="0" applyFont="1" applyAlignment="1">
      <alignment vertical="center"/>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1" xfId="0" applyFont="1" applyFill="1" applyBorder="1" applyAlignment="1">
      <alignment vertical="center"/>
    </xf>
    <xf numFmtId="6" fontId="9" fillId="0" borderId="1" xfId="0" applyNumberFormat="1" applyFont="1" applyFill="1" applyBorder="1" applyAlignment="1">
      <alignment horizontal="right" vertical="center"/>
    </xf>
    <xf numFmtId="6" fontId="9" fillId="0" borderId="1" xfId="0" applyNumberFormat="1" applyFont="1" applyFill="1" applyBorder="1" applyAlignment="1">
      <alignment horizontal="right" vertical="center" wrapText="1"/>
    </xf>
    <xf numFmtId="0" fontId="9" fillId="0" borderId="3" xfId="0" applyFont="1" applyFill="1" applyBorder="1" applyAlignment="1">
      <alignment vertical="center"/>
    </xf>
    <xf numFmtId="6" fontId="9" fillId="0" borderId="3" xfId="0" applyNumberFormat="1" applyFont="1" applyFill="1" applyBorder="1" applyAlignment="1">
      <alignment horizontal="right" vertical="center"/>
    </xf>
    <xf numFmtId="6" fontId="9" fillId="0" borderId="3" xfId="0" applyNumberFormat="1" applyFont="1" applyFill="1" applyBorder="1" applyAlignment="1">
      <alignment horizontal="right" vertical="center" wrapText="1"/>
    </xf>
    <xf numFmtId="0" fontId="9"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1" xfId="0" applyNumberFormat="1" applyFont="1" applyBorder="1" applyAlignment="1">
      <alignment horizontal="center" vertical="center"/>
    </xf>
    <xf numFmtId="0" fontId="1" fillId="0" borderId="1" xfId="0" applyFont="1" applyFill="1" applyBorder="1" applyAlignment="1">
      <alignment vertical="center"/>
    </xf>
    <xf numFmtId="164" fontId="1" fillId="0" borderId="1" xfId="2" applyNumberFormat="1" applyFont="1" applyFill="1" applyBorder="1" applyAlignment="1">
      <alignment horizontal="center" vertical="center"/>
    </xf>
    <xf numFmtId="164" fontId="1" fillId="0" borderId="1" xfId="2" applyNumberFormat="1" applyFont="1" applyFill="1" applyBorder="1" applyAlignment="1">
      <alignment horizontal="center" vertical="center" wrapText="1"/>
    </xf>
    <xf numFmtId="0" fontId="9" fillId="0" borderId="1" xfId="0" applyFont="1" applyFill="1" applyBorder="1" applyAlignment="1">
      <alignment vertical="center" wrapText="1"/>
    </xf>
    <xf numFmtId="164" fontId="9" fillId="0" borderId="4" xfId="2" applyNumberFormat="1" applyFont="1" applyFill="1" applyBorder="1" applyAlignment="1">
      <alignment horizontal="center" vertical="center"/>
    </xf>
    <xf numFmtId="164" fontId="9" fillId="0" borderId="4" xfId="2" applyNumberFormat="1" applyFont="1" applyFill="1" applyBorder="1" applyAlignment="1">
      <alignment horizontal="center" vertical="center" wrapText="1"/>
    </xf>
    <xf numFmtId="164" fontId="9" fillId="0" borderId="1" xfId="2" applyNumberFormat="1" applyFont="1" applyFill="1" applyBorder="1" applyAlignment="1">
      <alignment horizontal="center" vertical="center"/>
    </xf>
    <xf numFmtId="164" fontId="9" fillId="0" borderId="1" xfId="2" applyNumberFormat="1" applyFont="1" applyFill="1" applyBorder="1" applyAlignment="1">
      <alignment horizontal="center" vertical="center" wrapText="1"/>
    </xf>
    <xf numFmtId="0" fontId="1" fillId="2" borderId="3" xfId="0" applyFont="1" applyFill="1" applyBorder="1" applyAlignment="1">
      <alignment vertical="center"/>
    </xf>
    <xf numFmtId="164" fontId="1" fillId="2" borderId="3" xfId="0" applyNumberFormat="1" applyFont="1" applyFill="1" applyBorder="1" applyAlignment="1">
      <alignment horizontal="center" vertical="center"/>
    </xf>
    <xf numFmtId="164" fontId="1" fillId="2" borderId="3" xfId="0" applyNumberFormat="1" applyFont="1" applyFill="1" applyBorder="1" applyAlignment="1">
      <alignment horizontal="center" vertical="center" wrapText="1"/>
    </xf>
    <xf numFmtId="164" fontId="1" fillId="0" borderId="3" xfId="2" applyNumberFormat="1" applyFont="1" applyFill="1" applyBorder="1" applyAlignment="1">
      <alignment horizontal="center" vertical="center" wrapText="1"/>
    </xf>
    <xf numFmtId="0" fontId="12" fillId="0" borderId="0" xfId="0" applyFont="1" applyBorder="1" applyAlignment="1">
      <alignment vertical="center"/>
    </xf>
    <xf numFmtId="6" fontId="12" fillId="0" borderId="0" xfId="0" applyNumberFormat="1" applyFont="1" applyBorder="1" applyAlignment="1">
      <alignment horizontal="right" vertical="center"/>
    </xf>
    <xf numFmtId="6" fontId="12" fillId="0" borderId="0" xfId="0" applyNumberFormat="1" applyFont="1" applyBorder="1" applyAlignment="1">
      <alignment horizontal="right" vertical="center" wrapText="1"/>
    </xf>
    <xf numFmtId="9" fontId="12" fillId="0" borderId="0" xfId="0" applyNumberFormat="1" applyFont="1" applyBorder="1" applyAlignment="1">
      <alignment horizontal="right" vertical="center"/>
    </xf>
    <xf numFmtId="9" fontId="12" fillId="0" borderId="0" xfId="0" applyNumberFormat="1" applyFont="1" applyBorder="1" applyAlignment="1">
      <alignment horizontal="right" vertical="center" wrapText="1"/>
    </xf>
    <xf numFmtId="0" fontId="14" fillId="0" borderId="0" xfId="0" applyFont="1" applyAlignment="1">
      <alignment horizontal="left" vertical="center"/>
    </xf>
    <xf numFmtId="0" fontId="15" fillId="0" borderId="0" xfId="0" applyFont="1" applyAlignment="1">
      <alignment vertical="center"/>
    </xf>
    <xf numFmtId="9" fontId="0" fillId="0" borderId="0" xfId="2" applyFont="1"/>
    <xf numFmtId="3" fontId="0" fillId="0" borderId="0" xfId="0" applyNumberFormat="1"/>
    <xf numFmtId="0" fontId="10" fillId="0" borderId="0" xfId="0" applyFont="1"/>
    <xf numFmtId="0" fontId="16" fillId="0" borderId="0" xfId="0" applyFont="1" applyAlignment="1">
      <alignment wrapText="1"/>
    </xf>
    <xf numFmtId="0" fontId="0" fillId="0" borderId="0" xfId="0" applyAlignment="1">
      <alignment horizontal="right"/>
    </xf>
    <xf numFmtId="0" fontId="10" fillId="0" borderId="0" xfId="0" applyFont="1" applyAlignment="1">
      <alignment wrapText="1"/>
    </xf>
    <xf numFmtId="0" fontId="17" fillId="0" borderId="0" xfId="0" applyFont="1" applyAlignment="1">
      <alignment vertical="center"/>
    </xf>
    <xf numFmtId="0" fontId="10" fillId="0" borderId="0" xfId="0" applyFont="1" applyAlignment="1">
      <alignment horizontal="right" wrapText="1"/>
    </xf>
    <xf numFmtId="164" fontId="18" fillId="0" borderId="1" xfId="0" applyNumberFormat="1" applyFont="1" applyBorder="1" applyAlignment="1">
      <alignment horizontal="center" vertical="center" wrapText="1"/>
    </xf>
    <xf numFmtId="164" fontId="18" fillId="0" borderId="2" xfId="0" applyNumberFormat="1" applyFont="1" applyBorder="1" applyAlignment="1">
      <alignment horizontal="center" vertical="center" wrapText="1"/>
    </xf>
    <xf numFmtId="6" fontId="18" fillId="0" borderId="0" xfId="0" applyNumberFormat="1" applyFont="1" applyBorder="1" applyAlignment="1">
      <alignment horizontal="right" vertical="center" wrapText="1"/>
    </xf>
    <xf numFmtId="0" fontId="20" fillId="0" borderId="2" xfId="0" applyFont="1" applyFill="1" applyBorder="1" applyAlignment="1">
      <alignment horizontal="center" vertical="center" wrapText="1"/>
    </xf>
    <xf numFmtId="6" fontId="19" fillId="0" borderId="1" xfId="0" applyNumberFormat="1" applyFont="1" applyFill="1" applyBorder="1" applyAlignment="1">
      <alignment horizontal="right" vertical="center" wrapText="1"/>
    </xf>
    <xf numFmtId="6" fontId="19" fillId="0" borderId="2" xfId="0" applyNumberFormat="1" applyFont="1" applyFill="1" applyBorder="1" applyAlignment="1">
      <alignment horizontal="right" vertical="center" wrapText="1"/>
    </xf>
    <xf numFmtId="6" fontId="19" fillId="0" borderId="3" xfId="0" applyNumberFormat="1" applyFont="1" applyFill="1" applyBorder="1" applyAlignment="1">
      <alignment horizontal="right" vertical="center" wrapText="1"/>
    </xf>
    <xf numFmtId="0" fontId="0" fillId="0" borderId="5" xfId="0" applyBorder="1"/>
    <xf numFmtId="9" fontId="18" fillId="0" borderId="2" xfId="2" applyFont="1" applyFill="1" applyBorder="1" applyAlignment="1">
      <alignment horizontal="right" vertical="center" wrapText="1"/>
    </xf>
    <xf numFmtId="9" fontId="18" fillId="0" borderId="1" xfId="2" applyFont="1" applyFill="1" applyBorder="1" applyAlignment="1">
      <alignment horizontal="right" vertical="center" wrapText="1"/>
    </xf>
    <xf numFmtId="9" fontId="18" fillId="0" borderId="3" xfId="2" applyFont="1" applyFill="1" applyBorder="1" applyAlignment="1">
      <alignment horizontal="right" vertical="center" wrapText="1"/>
    </xf>
    <xf numFmtId="6" fontId="1" fillId="3" borderId="0" xfId="0" applyNumberFormat="1" applyFont="1" applyFill="1" applyBorder="1" applyAlignment="1">
      <alignment horizontal="right" vertical="center" wrapText="1"/>
    </xf>
    <xf numFmtId="6" fontId="18" fillId="0" borderId="0" xfId="0" applyNumberFormat="1" applyFont="1" applyBorder="1" applyAlignment="1">
      <alignment horizontal="right" vertical="center"/>
    </xf>
    <xf numFmtId="6" fontId="18" fillId="0" borderId="0" xfId="0" applyNumberFormat="1" applyFont="1" applyBorder="1" applyAlignment="1">
      <alignment horizontal="left" vertical="center"/>
    </xf>
    <xf numFmtId="165" fontId="0" fillId="0" borderId="0" xfId="3" applyNumberFormat="1" applyFont="1" applyAlignment="1">
      <alignment wrapText="1"/>
    </xf>
    <xf numFmtId="0" fontId="0" fillId="0" borderId="0" xfId="0" applyAlignment="1">
      <alignment horizontal="right" wrapText="1"/>
    </xf>
    <xf numFmtId="0" fontId="0" fillId="0" borderId="0" xfId="0" applyAlignment="1">
      <alignment wrapText="1"/>
    </xf>
    <xf numFmtId="0" fontId="0" fillId="0" borderId="0" xfId="0" applyAlignment="1">
      <alignment horizontal="right" wrapText="1" indent="1"/>
    </xf>
    <xf numFmtId="165" fontId="0" fillId="0" borderId="0" xfId="3" applyNumberFormat="1" applyFont="1" applyAlignment="1">
      <alignment horizontal="right" wrapText="1"/>
    </xf>
    <xf numFmtId="0" fontId="0" fillId="0" borderId="0" xfId="0" quotePrefix="1" applyAlignment="1">
      <alignment horizontal="left" vertical="center"/>
    </xf>
    <xf numFmtId="166" fontId="0" fillId="0" borderId="0" xfId="3" applyNumberFormat="1" applyFont="1" applyAlignment="1">
      <alignment horizontal="center" vertical="center"/>
    </xf>
    <xf numFmtId="0" fontId="0" fillId="3" borderId="6" xfId="0" applyFill="1" applyBorder="1"/>
    <xf numFmtId="0" fontId="0" fillId="0" borderId="6" xfId="0" applyBorder="1"/>
  </cellXfs>
  <cellStyles count="4">
    <cellStyle name="Comma" xfId="3" builtinId="3"/>
    <cellStyle name="Hyperlink" xfId="1" builtinId="8"/>
    <cellStyle name="Normal" xfId="0" builtinId="0"/>
    <cellStyle name="Percent" xfId="2" builtinId="5"/>
  </cellStyles>
  <dxfs count="70">
    <dxf>
      <fill>
        <patternFill patternType="solid">
          <fgColor theme="0" tint="-0.14999847407452621"/>
          <bgColor theme="0" tint="-0.14999847407452621"/>
        </patternFill>
      </fill>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general" vertical="bottom" textRotation="0" wrapText="1" indent="0" justifyLastLine="0" shrinkToFit="0" readingOrder="0"/>
    </dxf>
    <dxf>
      <numFmt numFmtId="166" formatCode="_(* #,##0.0_);_(* \(#,##0.0\);_(* &quot;-&quot;??_);_(@_)"/>
      <alignment horizontal="center" vertical="center" textRotation="0" wrapText="0" indent="0" justifyLastLine="0" shrinkToFit="0" readingOrder="0"/>
    </dxf>
    <dxf>
      <numFmt numFmtId="166" formatCode="_(* #,##0.0_);_(* \(#,##0.0\);_(* &quot;-&quot;??_);_(@_)"/>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dxf>
    <dxf>
      <alignment horizontal="right" vertical="bottom" textRotation="0" wrapText="1" indent="0" justifyLastLine="0" shrinkToFit="0" readingOrder="0"/>
    </dxf>
    <dxf>
      <numFmt numFmtId="165" formatCode="_(* #,##0_);_(* \(#,##0\);_(* &quot;-&quot;??_);_(@_)"/>
      <alignment horizontal="general" vertical="bottom" textRotation="0" wrapText="1"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alignment horizontal="righ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_(* #,##0_);_(* \(#,##0\);_(* &quot;-&quot;??_);_(@_)"/>
      <alignment horizontal="general" vertical="bottom" textRotation="0" wrapText="1" indent="0" justifyLastLine="0" shrinkToFit="0" readingOrder="0"/>
    </dxf>
    <dxf>
      <alignment horizontal="right" vertical="bottom" textRotation="0" wrapText="1" indent="1"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alignment vertical="bottom" textRotation="0" wrapText="1" indent="0" justifyLastLine="0" shrinkToFit="0" readingOrder="0"/>
    </dxf>
    <dxf>
      <font>
        <b val="0"/>
        <i val="0"/>
        <strike val="0"/>
        <condense val="0"/>
        <extend val="0"/>
        <outline val="0"/>
        <shadow val="0"/>
        <u val="none"/>
        <vertAlign val="baseline"/>
        <sz val="11"/>
        <color rgb="FF000000"/>
        <name val="Calibri"/>
        <scheme val="minor"/>
      </font>
      <numFmt numFmtId="13" formatCode="0%"/>
      <fill>
        <patternFill patternType="none">
          <fgColor indexed="64"/>
          <bgColor indexed="65"/>
        </patternFill>
      </fill>
      <alignment horizontal="right"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11"/>
        <color auto="1"/>
        <name val="Calibri"/>
        <scheme val="minor"/>
      </font>
      <numFmt numFmtId="10" formatCode="&quot;$&quot;#,##0_);[Red]\(&quot;$&quot;#,##0\)"/>
      <fill>
        <patternFill patternType="none">
          <fgColor indexed="64"/>
          <bgColor auto="1"/>
        </patternFill>
      </fill>
      <alignment horizontal="right" vertical="center" textRotation="0" wrapText="1" indent="0" justifyLastLine="0" shrinkToFit="0" readingOrder="0"/>
      <border diagonalUp="0" diagonalDown="0">
        <left/>
        <right/>
        <top style="medium">
          <color auto="1"/>
        </top>
        <bottom style="medium">
          <color auto="1"/>
        </bottom>
      </border>
    </dxf>
    <dxf>
      <font>
        <b val="0"/>
        <i val="0"/>
        <strike val="0"/>
        <condense val="0"/>
        <extend val="0"/>
        <outline val="0"/>
        <shadow val="0"/>
        <u val="none"/>
        <vertAlign val="baseline"/>
        <sz val="11"/>
        <color auto="1"/>
        <name val="Calibri"/>
        <scheme val="minor"/>
      </font>
      <numFmt numFmtId="10" formatCode="&quot;$&quot;#,##0_);[Red]\(&quot;$&quot;#,##0\)"/>
      <fill>
        <patternFill patternType="none">
          <fgColor indexed="64"/>
          <bgColor indexed="65"/>
        </patternFill>
      </fill>
      <alignment horizontal="right"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11"/>
        <color auto="1"/>
        <name val="Calibri"/>
        <family val="2"/>
        <scheme val="minor"/>
      </font>
      <numFmt numFmtId="10" formatCode="&quot;$&quot;#,##0_);[Red]\(&quot;$&quot;#,##0\)"/>
      <fill>
        <patternFill patternType="none">
          <fgColor indexed="64"/>
          <bgColor indexed="65"/>
        </patternFill>
      </fill>
      <alignment horizontal="right" vertical="center" textRotation="0" wrapText="1"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11"/>
        <color auto="1"/>
        <name val="Calibri"/>
        <scheme val="minor"/>
      </font>
      <numFmt numFmtId="10" formatCode="&quot;$&quot;#,##0_);[Red]\(&quot;$&quot;#,##0\)"/>
      <fill>
        <patternFill patternType="none">
          <fgColor indexed="64"/>
          <bgColor auto="1"/>
        </patternFill>
      </fill>
      <alignment horizontal="right" vertical="center" textRotation="0" wrapText="1"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11"/>
        <color auto="1"/>
        <name val="Calibri"/>
        <scheme val="minor"/>
      </font>
      <numFmt numFmtId="10" formatCode="&quot;$&quot;#,##0_);[Red]\(&quot;$&quot;#,##0\)"/>
      <fill>
        <patternFill patternType="none">
          <fgColor indexed="64"/>
          <bgColor auto="1"/>
        </patternFill>
      </fill>
      <alignment horizontal="right" vertical="center" textRotation="0" wrapText="1"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11"/>
        <color auto="1"/>
        <name val="Calibri"/>
        <scheme val="minor"/>
      </font>
      <numFmt numFmtId="10" formatCode="&quot;$&quot;#,##0_);[Red]\(&quot;$&quot;#,##0\)"/>
      <fill>
        <patternFill patternType="none">
          <fgColor indexed="64"/>
          <bgColor auto="1"/>
        </patternFill>
      </fill>
      <alignment horizontal="right" vertical="center" textRotation="0" wrapText="1"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11"/>
        <color auto="1"/>
        <name val="Calibri"/>
        <scheme val="minor"/>
      </font>
      <numFmt numFmtId="10" formatCode="&quot;$&quot;#,##0_);[Red]\(&quot;$&quot;#,##0\)"/>
      <fill>
        <patternFill patternType="none">
          <fgColor indexed="64"/>
          <bgColor auto="1"/>
        </patternFill>
      </fill>
      <alignment horizontal="right" vertical="center" textRotation="0" wrapText="0"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11"/>
        <color auto="1"/>
        <name val="Calibri"/>
        <scheme val="minor"/>
      </font>
      <numFmt numFmtId="10" formatCode="&quot;$&quot;#,##0_);[Red]\(&quot;$&quot;#,##0\)"/>
      <fill>
        <patternFill patternType="none">
          <fgColor indexed="64"/>
          <bgColor auto="1"/>
        </patternFill>
      </fill>
      <alignment horizontal="right" vertical="center" textRotation="0" wrapText="0"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11"/>
        <color auto="1"/>
        <name val="Calibri"/>
        <scheme val="minor"/>
      </font>
      <numFmt numFmtId="10" formatCode="&quot;$&quot;#,##0_);[Red]\(&quot;$&quot;#,##0\)"/>
      <fill>
        <patternFill patternType="none">
          <fgColor indexed="64"/>
          <bgColor auto="1"/>
        </patternFill>
      </fill>
      <alignment horizontal="right" vertical="center" textRotation="0" wrapText="0"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right/>
        <top style="medium">
          <color auto="1"/>
        </top>
        <bottom style="medium">
          <color auto="1"/>
        </bottom>
      </border>
    </dxf>
    <dxf>
      <border>
        <top style="medium">
          <color auto="1"/>
        </top>
      </border>
    </dxf>
    <dxf>
      <border diagonalUp="0" diagonalDown="0">
        <left/>
        <right/>
        <top style="medium">
          <color auto="1"/>
        </top>
        <bottom style="medium">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1" indent="0" justifyLastLine="0" shrinkToFit="0" readingOrder="0"/>
    </dxf>
    <dxf>
      <border>
        <bottom style="medium">
          <color auto="1"/>
        </bottom>
      </border>
    </dxf>
    <dxf>
      <font>
        <b/>
        <i val="0"/>
        <strike val="0"/>
        <condense val="0"/>
        <extend val="0"/>
        <outline val="0"/>
        <shadow val="0"/>
        <u val="none"/>
        <vertAlign val="baseline"/>
        <sz val="11"/>
        <color rgb="FF00206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numFmt numFmtId="10" formatCode="&quot;$&quot;#,##0_);[Red]\(&quot;$&quot;#,##0\)"/>
      <alignment horizontal="right" vertical="center" textRotation="0" wrapText="1" indent="0" justifyLastLine="0" shrinkToFit="0" readingOrder="0"/>
      <border diagonalUp="0" diagonalDown="0">
        <left/>
        <right/>
        <top/>
        <bottom style="medium">
          <color rgb="FFD565D2"/>
        </bottom>
        <vertical/>
        <horizontal/>
      </border>
    </dxf>
    <dxf>
      <font>
        <b val="0"/>
        <i val="0"/>
        <strike val="0"/>
        <condense val="0"/>
        <extend val="0"/>
        <outline val="0"/>
        <shadow val="0"/>
        <u val="none"/>
        <vertAlign val="baseline"/>
        <sz val="11"/>
        <color rgb="FF000000"/>
        <name val="Calibri"/>
        <scheme val="minor"/>
      </font>
      <numFmt numFmtId="10" formatCode="&quot;$&quot;#,##0_);[Red]\(&quot;$&quot;#,##0\)"/>
      <alignment horizontal="right" vertical="center" textRotation="0" wrapText="1" indent="0" justifyLastLine="0" shrinkToFit="0" readingOrder="0"/>
      <border diagonalUp="0" diagonalDown="0">
        <left/>
        <right/>
        <top/>
        <bottom style="medium">
          <color rgb="FFD565D2"/>
        </bottom>
        <vertical/>
        <horizontal/>
      </border>
    </dxf>
    <dxf>
      <font>
        <b val="0"/>
        <i val="0"/>
        <strike val="0"/>
        <condense val="0"/>
        <extend val="0"/>
        <outline val="0"/>
        <shadow val="0"/>
        <u val="none"/>
        <vertAlign val="baseline"/>
        <sz val="11"/>
        <color rgb="FF000000"/>
        <name val="Calibri"/>
        <scheme val="minor"/>
      </font>
      <numFmt numFmtId="13" formatCode="0%"/>
      <alignment horizontal="right" vertical="center" textRotation="0" wrapText="1" indent="0" justifyLastLine="0" shrinkToFit="0" readingOrder="0"/>
      <border diagonalUp="0" diagonalDown="0">
        <left/>
        <right/>
        <top/>
        <bottom style="medium">
          <color rgb="FFD565D2"/>
        </bottom>
        <vertical/>
        <horizontal/>
      </border>
    </dxf>
    <dxf>
      <font>
        <b val="0"/>
        <i val="0"/>
        <strike val="0"/>
        <condense val="0"/>
        <extend val="0"/>
        <outline val="0"/>
        <shadow val="0"/>
        <u val="none"/>
        <vertAlign val="baseline"/>
        <sz val="11"/>
        <color rgb="FF000000"/>
        <name val="Calibri"/>
        <scheme val="minor"/>
      </font>
      <numFmt numFmtId="13" formatCode="0%"/>
      <alignment horizontal="right" vertical="center" textRotation="0" wrapText="0" indent="0" justifyLastLine="0" shrinkToFit="0" readingOrder="0"/>
      <border diagonalUp="0" diagonalDown="0">
        <left/>
        <right/>
        <top/>
        <bottom style="medium">
          <color rgb="FFD565D2"/>
        </bottom>
        <vertical/>
        <horizontal/>
      </border>
    </dxf>
    <dxf>
      <font>
        <b val="0"/>
        <i val="0"/>
        <strike val="0"/>
        <condense val="0"/>
        <extend val="0"/>
        <outline val="0"/>
        <shadow val="0"/>
        <u val="none"/>
        <vertAlign val="baseline"/>
        <sz val="11"/>
        <color rgb="FF000000"/>
        <name val="Calibri"/>
        <scheme val="minor"/>
      </font>
      <numFmt numFmtId="10" formatCode="&quot;$&quot;#,##0_);[Red]\(&quot;$&quot;#,##0\)"/>
      <alignment horizontal="right" vertical="center" textRotation="0" wrapText="1" indent="0" justifyLastLine="0" shrinkToFit="0" readingOrder="0"/>
      <border diagonalUp="0" diagonalDown="0">
        <left/>
        <right/>
        <top/>
        <bottom style="medium">
          <color rgb="FFD565D2"/>
        </bottom>
        <vertical/>
        <horizontal/>
      </border>
    </dxf>
    <dxf>
      <font>
        <b val="0"/>
        <i val="0"/>
        <strike val="0"/>
        <condense val="0"/>
        <extend val="0"/>
        <outline val="0"/>
        <shadow val="0"/>
        <u val="none"/>
        <vertAlign val="baseline"/>
        <sz val="11"/>
        <color rgb="FF000000"/>
        <name val="Calibri"/>
        <scheme val="minor"/>
      </font>
      <numFmt numFmtId="10" formatCode="&quot;$&quot;#,##0_);[Red]\(&quot;$&quot;#,##0\)"/>
      <alignment horizontal="right" vertical="center" textRotation="0" wrapText="1" indent="0" justifyLastLine="0" shrinkToFit="0" readingOrder="0"/>
      <border diagonalUp="0" diagonalDown="0">
        <left/>
        <right/>
        <top/>
        <bottom style="medium">
          <color rgb="FFD565D2"/>
        </bottom>
        <vertical/>
        <horizontal/>
      </border>
    </dxf>
    <dxf>
      <font>
        <b val="0"/>
        <i val="0"/>
        <strike val="0"/>
        <condense val="0"/>
        <extend val="0"/>
        <outline val="0"/>
        <shadow val="0"/>
        <u val="none"/>
        <vertAlign val="baseline"/>
        <sz val="11"/>
        <color rgb="FF000000"/>
        <name val="Calibri"/>
        <scheme val="minor"/>
      </font>
      <numFmt numFmtId="10" formatCode="&quot;$&quot;#,##0_);[Red]\(&quot;$&quot;#,##0\)"/>
      <alignment horizontal="right" vertical="center" textRotation="0" wrapText="1" indent="0" justifyLastLine="0" shrinkToFit="0" readingOrder="0"/>
      <border diagonalUp="0" diagonalDown="0">
        <left/>
        <right/>
        <top/>
        <bottom style="medium">
          <color rgb="FFD565D2"/>
        </bottom>
        <vertical/>
        <horizontal/>
      </border>
    </dxf>
    <dxf>
      <font>
        <b val="0"/>
        <i val="0"/>
        <strike val="0"/>
        <condense val="0"/>
        <extend val="0"/>
        <outline val="0"/>
        <shadow val="0"/>
        <u val="none"/>
        <vertAlign val="baseline"/>
        <sz val="11"/>
        <color rgb="FF000000"/>
        <name val="Calibri"/>
        <scheme val="minor"/>
      </font>
      <numFmt numFmtId="10" formatCode="&quot;$&quot;#,##0_);[Red]\(&quot;$&quot;#,##0\)"/>
      <alignment horizontal="right" vertical="center" textRotation="0" wrapText="0" indent="0" justifyLastLine="0" shrinkToFit="0" readingOrder="0"/>
      <border diagonalUp="0" diagonalDown="0">
        <left/>
        <right/>
        <top/>
        <bottom style="medium">
          <color rgb="FFD565D2"/>
        </bottom>
        <vertical/>
        <horizontal/>
      </border>
    </dxf>
    <dxf>
      <font>
        <b val="0"/>
        <i val="0"/>
        <strike val="0"/>
        <condense val="0"/>
        <extend val="0"/>
        <outline val="0"/>
        <shadow val="0"/>
        <u val="none"/>
        <vertAlign val="baseline"/>
        <sz val="11"/>
        <color rgb="FF000000"/>
        <name val="Calibri"/>
        <scheme val="minor"/>
      </font>
      <numFmt numFmtId="10" formatCode="&quot;$&quot;#,##0_);[Red]\(&quot;$&quot;#,##0\)"/>
      <alignment horizontal="right" vertical="center" textRotation="0" wrapText="0" indent="0" justifyLastLine="0" shrinkToFit="0" readingOrder="0"/>
      <border diagonalUp="0" diagonalDown="0">
        <left/>
        <right/>
        <top/>
        <bottom style="medium">
          <color rgb="FFD565D2"/>
        </bottom>
        <vertical/>
        <horizontal/>
      </border>
    </dxf>
    <dxf>
      <font>
        <b val="0"/>
        <i val="0"/>
        <strike val="0"/>
        <condense val="0"/>
        <extend val="0"/>
        <outline val="0"/>
        <shadow val="0"/>
        <u val="none"/>
        <vertAlign val="baseline"/>
        <sz val="11"/>
        <color rgb="FF000000"/>
        <name val="Calibri"/>
        <scheme val="minor"/>
      </font>
      <numFmt numFmtId="10" formatCode="&quot;$&quot;#,##0_);[Red]\(&quot;$&quot;#,##0\)"/>
      <alignment horizontal="right" vertical="center" textRotation="0" wrapText="0" indent="0" justifyLastLine="0" shrinkToFit="0" readingOrder="0"/>
      <border diagonalUp="0" diagonalDown="0">
        <left/>
        <right/>
        <top/>
        <bottom style="medium">
          <color rgb="FFD565D2"/>
        </bottom>
        <vertical/>
        <horizontal/>
      </border>
    </dxf>
    <dxf>
      <font>
        <b val="0"/>
        <i val="0"/>
        <strike val="0"/>
        <condense val="0"/>
        <extend val="0"/>
        <outline val="0"/>
        <shadow val="0"/>
        <u val="none"/>
        <vertAlign val="baseline"/>
        <sz val="11"/>
        <color rgb="FF000000"/>
        <name val="Calibri"/>
        <scheme val="minor"/>
      </font>
      <alignment horizontal="general" vertical="center" textRotation="0" wrapText="0" indent="0" justifyLastLine="0" shrinkToFit="0" readingOrder="0"/>
      <border diagonalUp="0" diagonalDown="0">
        <left/>
        <right/>
        <top/>
        <bottom style="medium">
          <color rgb="FFD565D2"/>
        </bottom>
        <vertical/>
        <horizontal/>
      </border>
    </dxf>
    <dxf>
      <border diagonalUp="0" diagonalDown="0">
        <left/>
        <right/>
        <top style="medium">
          <color auto="1"/>
        </top>
        <bottom style="medium">
          <color auto="1"/>
        </bottom>
      </border>
    </dxf>
    <dxf>
      <font>
        <b val="0"/>
        <i val="0"/>
        <strike val="0"/>
        <condense val="0"/>
        <extend val="0"/>
        <outline val="0"/>
        <shadow val="0"/>
        <u val="none"/>
        <vertAlign val="baseline"/>
        <sz val="11"/>
        <color rgb="FF000000"/>
        <name val="Calibri"/>
        <scheme val="minor"/>
      </font>
      <alignment horizontal="right" vertical="center" textRotation="0" wrapText="1" indent="0" justifyLastLine="0" shrinkToFit="0" readingOrder="0"/>
    </dxf>
    <dxf>
      <border outline="0">
        <bottom style="medium">
          <color rgb="FFD565D2"/>
        </bottom>
      </border>
    </dxf>
    <dxf>
      <font>
        <b/>
        <i val="0"/>
        <strike val="0"/>
        <condense val="0"/>
        <extend val="0"/>
        <outline val="0"/>
        <shadow val="0"/>
        <u val="none"/>
        <vertAlign val="baseline"/>
        <sz val="11"/>
        <color rgb="FF000000"/>
        <name val="Calibri"/>
        <scheme val="minor"/>
      </font>
      <fill>
        <patternFill patternType="solid">
          <fgColor indexed="64"/>
          <bgColor rgb="FFFF99FF"/>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numFmt numFmtId="164" formatCode="0.0%"/>
      <alignment horizontal="center" vertical="center" textRotation="0" wrapText="1" indent="0" justifyLastLine="0" shrinkToFit="0" readingOrder="0"/>
      <border diagonalUp="0" diagonalDown="0">
        <left/>
        <right/>
        <top style="medium">
          <color auto="1"/>
        </top>
        <bottom style="medium">
          <color auto="1"/>
        </bottom>
      </border>
    </dxf>
    <dxf>
      <font>
        <b val="0"/>
        <i val="0"/>
        <strike val="0"/>
        <condense val="0"/>
        <extend val="0"/>
        <outline val="0"/>
        <shadow val="0"/>
        <u val="none"/>
        <vertAlign val="baseline"/>
        <sz val="11"/>
        <color rgb="FF000000"/>
        <name val="Calibri"/>
        <scheme val="minor"/>
      </font>
      <numFmt numFmtId="164" formatCode="0.0%"/>
      <alignment horizontal="center" vertical="center" textRotation="0" wrapText="1" indent="0" justifyLastLine="0" shrinkToFit="0" readingOrder="0"/>
      <border diagonalUp="0" diagonalDown="0">
        <left/>
        <right/>
        <top style="medium">
          <color auto="1"/>
        </top>
        <bottom style="medium">
          <color auto="1"/>
        </bottom>
      </border>
    </dxf>
    <dxf>
      <font>
        <b val="0"/>
        <i val="0"/>
        <strike val="0"/>
        <condense val="0"/>
        <extend val="0"/>
        <outline val="0"/>
        <shadow val="0"/>
        <u val="none"/>
        <vertAlign val="baseline"/>
        <sz val="11"/>
        <color rgb="FF000000"/>
        <name val="Calibri"/>
        <scheme val="minor"/>
      </font>
      <numFmt numFmtId="164" formatCode="0.0%"/>
      <alignment horizontal="center" vertical="center"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1"/>
        <color rgb="FF000000"/>
        <name val="Calibri"/>
        <family val="2"/>
        <scheme val="minor"/>
      </font>
      <numFmt numFmtId="164" formatCode="0.0%"/>
      <fill>
        <patternFill patternType="none">
          <fgColor indexed="64"/>
          <bgColor indexed="65"/>
        </patternFill>
      </fill>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11"/>
        <color rgb="FF000000"/>
        <name val="Calibri"/>
        <scheme val="minor"/>
      </font>
      <numFmt numFmtId="164" formatCode="0.0%"/>
      <alignment horizontal="center" vertical="center" textRotation="0" wrapText="1"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11"/>
        <color rgb="FF000000"/>
        <name val="Calibri"/>
        <scheme val="minor"/>
      </font>
      <numFmt numFmtId="164" formatCode="0.0%"/>
      <alignment horizontal="center" vertical="center" textRotation="0" wrapText="1"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11"/>
        <color rgb="FF000000"/>
        <name val="Calibri"/>
        <scheme val="minor"/>
      </font>
      <numFmt numFmtId="164" formatCode="0.0%"/>
      <alignment horizontal="center" vertical="center" textRotation="0" wrapText="1"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11"/>
        <color rgb="FF000000"/>
        <name val="Calibri"/>
        <scheme val="minor"/>
      </font>
      <numFmt numFmtId="164" formatCode="0.0%"/>
      <alignment horizontal="center" vertical="center" textRotation="0" wrapText="0"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11"/>
        <color rgb="FF000000"/>
        <name val="Calibri"/>
        <scheme val="minor"/>
      </font>
      <numFmt numFmtId="164" formatCode="0.0%"/>
      <alignment horizontal="center" vertical="center" textRotation="0" wrapText="0"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11"/>
        <color rgb="FF000000"/>
        <name val="Calibri"/>
        <scheme val="minor"/>
      </font>
      <numFmt numFmtId="164" formatCode="0.0%"/>
      <alignment horizontal="center" vertical="center" textRotation="0" wrapText="0"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11"/>
        <color rgb="FF000000"/>
        <name val="Calibri"/>
        <scheme val="minor"/>
      </font>
      <alignment horizontal="general" vertical="center" textRotation="0" wrapText="0" indent="0" justifyLastLine="0" shrinkToFit="0" readingOrder="0"/>
      <border diagonalUp="0" diagonalDown="0" outline="0">
        <left/>
        <right/>
        <top style="medium">
          <color auto="1"/>
        </top>
        <bottom style="medium">
          <color auto="1"/>
        </bottom>
      </border>
    </dxf>
    <dxf>
      <border diagonalUp="0" diagonalDown="0">
        <left/>
        <right/>
        <top style="medium">
          <color theme="2"/>
        </top>
        <bottom style="medium">
          <color theme="2"/>
        </bottom>
      </border>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border>
        <bottom style="medium">
          <color auto="1"/>
        </bottom>
      </border>
    </dxf>
    <dxf>
      <font>
        <b/>
        <i val="0"/>
        <strike val="0"/>
        <condense val="0"/>
        <extend val="0"/>
        <outline val="0"/>
        <shadow val="0"/>
        <u val="none"/>
        <vertAlign val="baseline"/>
        <sz val="11"/>
        <color rgb="FF000000"/>
        <name val="Calibri"/>
        <scheme val="minor"/>
      </font>
      <fill>
        <patternFill patternType="solid">
          <fgColor indexed="64"/>
          <bgColor rgb="FFFF99FF"/>
        </patternFill>
      </fill>
      <alignment horizontal="center" vertical="center" textRotation="0" wrapText="1" indent="0" justifyLastLine="0" shrinkToFit="0" readingOrder="0"/>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K12" totalsRowShown="0" headerRowDxfId="69" dataDxfId="67" headerRowBorderDxfId="68" tableBorderDxfId="66">
  <autoFilter ref="A3:K12" xr:uid="{00000000-0009-0000-0100-000001000000}"/>
  <tableColumns count="11">
    <tableColumn id="1" xr3:uid="{00000000-0010-0000-0000-000001000000}" name="Region/Type" dataDxfId="65"/>
    <tableColumn id="2" xr3:uid="{00000000-0010-0000-0000-000002000000}" name="2013" dataDxfId="64"/>
    <tableColumn id="3" xr3:uid="{00000000-0010-0000-0000-000003000000}" name="2014" dataDxfId="63"/>
    <tableColumn id="4" xr3:uid="{00000000-0010-0000-0000-000004000000}" name="2015" dataDxfId="62"/>
    <tableColumn id="5" xr3:uid="{00000000-0010-0000-0000-000005000000}" name="2016" dataDxfId="61"/>
    <tableColumn id="6" xr3:uid="{00000000-0010-0000-0000-000006000000}" name="2017" dataDxfId="60"/>
    <tableColumn id="7" xr3:uid="{00000000-0010-0000-0000-000007000000}" name="2018" dataDxfId="59"/>
    <tableColumn id="8" xr3:uid="{00000000-0010-0000-0000-000008000000}" name="2019" dataDxfId="58" dataCellStyle="Percent"/>
    <tableColumn id="9" xr3:uid="{590CD893-BB08-4B0F-9617-1C4D94BC8E5F}" name="2020" dataDxfId="57"/>
    <tableColumn id="10" xr3:uid="{F0FD17F0-086F-4D90-BC73-ECB165063CD1}" name="2021" dataDxfId="56"/>
    <tableColumn id="11" xr3:uid="{785F69D0-061E-4F91-950F-C7188A674CAE}" name="Change 2013 to 2021" dataDxfId="55"/>
  </tableColumns>
  <tableStyleInfo name="TableStyleLight1" showFirstColumn="0" showLastColumn="0" showRowStripes="1" showColumnStripes="0"/>
  <extLst>
    <ext xmlns:x14="http://schemas.microsoft.com/office/spreadsheetml/2009/9/main" uri="{504A1905-F514-4f6f-8877-14C23A59335A}">
      <x14:table altText="Comparison of 4th quarter market and LIHTC vacancy rates for multi-family" altTextSummary="Table gives 4th quarter vacancy rates from 2013 to 2018 for both market rate and Low Income Housing Tax Credit multi-family apartments for Las Vegas Metro and Reno/Sparks. The table is taken from Taking Stock 2018, a Nevada Housing Division report which contains much more detail on these vacancy ra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3:K25" totalsRowShown="0" headerRowDxfId="54" dataDxfId="52" headerRowBorderDxfId="53" tableBorderDxfId="51">
  <autoFilter ref="A13:K25" xr:uid="{00000000-0009-0000-0100-000002000000}"/>
  <tableColumns count="11">
    <tableColumn id="1" xr3:uid="{00000000-0010-0000-0100-000001000000}" name="Type of unit" dataDxfId="50"/>
    <tableColumn id="2" xr3:uid="{00000000-0010-0000-0100-000002000000}" name="2013" dataDxfId="49"/>
    <tableColumn id="3" xr3:uid="{00000000-0010-0000-0100-000003000000}" name="2014" dataDxfId="48"/>
    <tableColumn id="4" xr3:uid="{00000000-0010-0000-0100-000004000000}" name="2015" dataDxfId="47"/>
    <tableColumn id="5" xr3:uid="{00000000-0010-0000-0100-000005000000}" name="2016" dataDxfId="46"/>
    <tableColumn id="6" xr3:uid="{00000000-0010-0000-0100-000006000000}" name="2017" dataDxfId="45"/>
    <tableColumn id="7" xr3:uid="{00000000-0010-0000-0100-000007000000}" name="2018" dataDxfId="44"/>
    <tableColumn id="8" xr3:uid="{00000000-0010-0000-0100-000008000000}" name="2019" dataDxfId="43">
      <calculatedColumnFormula>(G14-B14)/B14</calculatedColumnFormula>
    </tableColumn>
    <tableColumn id="9" xr3:uid="{C8FAEDC0-7EC4-486C-A66E-FB6ECE7B537D}" name="2020" dataDxfId="42"/>
    <tableColumn id="10" xr3:uid="{C55A8C47-1962-4DB7-B1BD-8FCDFCB17B1E}" name="2021" dataDxfId="41"/>
    <tableColumn id="11" xr3:uid="{1D7B0015-33C8-40E8-BA03-E02D50A5F4F7}" name="Increase 2013 to 2021" dataDxfId="40">
      <calculatedColumnFormula>(Table2[[#This Row],[2021]]-Table2[[#This Row],[2013]])/Table2[[#This Row],[2013]]</calculatedColumnFormula>
    </tableColumn>
  </tableColumns>
  <tableStyleInfo name="TableStyleLight1" showFirstColumn="0" showLastColumn="0" showRowStripes="1" showColumnStripes="0"/>
  <extLst>
    <ext xmlns:x14="http://schemas.microsoft.com/office/spreadsheetml/2009/9/main" uri="{504A1905-F514-4f6f-8877-14C23A59335A}">
      <x14:table altText="Comparison of 4th Quarter rents in Washoe County from 2013 to 2018" altTextSummary="Average 4th quarter rents are compared for market mult-family apartment properties and Low Income Housing Tax Credit properties. The table is from Taking Stock 2018, a Nevada Housing Division report. More detail is available in Taking Stock."/>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6:K36" totalsRowShown="0" headerRowDxfId="39" dataDxfId="37" headerRowBorderDxfId="38" tableBorderDxfId="36" totalsRowBorderDxfId="35">
  <autoFilter ref="A26:K36" xr:uid="{00000000-0009-0000-0100-000003000000}"/>
  <tableColumns count="11">
    <tableColumn id="1" xr3:uid="{00000000-0010-0000-0200-000001000000}" name="Type of unit" dataDxfId="34"/>
    <tableColumn id="2" xr3:uid="{00000000-0010-0000-0200-000002000000}" name="2013" dataDxfId="33"/>
    <tableColumn id="3" xr3:uid="{00000000-0010-0000-0200-000003000000}" name="2014" dataDxfId="32"/>
    <tableColumn id="4" xr3:uid="{00000000-0010-0000-0200-000004000000}" name="2015" dataDxfId="31"/>
    <tableColumn id="5" xr3:uid="{00000000-0010-0000-0200-000005000000}" name="2016" dataDxfId="30"/>
    <tableColumn id="6" xr3:uid="{00000000-0010-0000-0200-000006000000}" name="2017" dataDxfId="29"/>
    <tableColumn id="7" xr3:uid="{00000000-0010-0000-0200-000007000000}" name="2018" dataDxfId="28"/>
    <tableColumn id="8" xr3:uid="{00000000-0010-0000-0200-000008000000}" name="2019" dataDxfId="27"/>
    <tableColumn id="9" xr3:uid="{C0FFF7F0-6FAE-4EF4-BEA6-9132292B0EA7}" name="2020" dataDxfId="26"/>
    <tableColumn id="10" xr3:uid="{5307723D-C85C-4D91-838F-E21B67F83237}" name="2021" dataDxfId="25"/>
    <tableColumn id="11" xr3:uid="{3494192D-9B77-44B1-93ED-F18821F4B5B8}" name="Increase 2013 to 2021" dataDxfId="24" dataCellStyle="Percent">
      <calculatedColumnFormula>(Table3[[#This Row],[2021]]-Table3[[#This Row],[2013]])/Table3[[#This Row],[2013]]</calculatedColumnFormula>
    </tableColumn>
  </tableColumns>
  <tableStyleInfo name="TableStyleLight1" showFirstColumn="0" showLastColumn="0" showRowStripes="1" showColumnStripes="0"/>
  <extLst>
    <ext xmlns:x14="http://schemas.microsoft.com/office/spreadsheetml/2009/9/main" uri="{504A1905-F514-4f6f-8877-14C23A59335A}">
      <x14:table altText="Comparison of 4th Quarter Rents in Clark County" altTextSummary="Table 18 is similar to Table 17 but is for Las Vegas Metro/Clark County."/>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1184371-931C-49D4-B98A-7A916901A68E}" name="Table4" displayName="Table4" ref="A21:F40" totalsRowShown="0" headerRowDxfId="23">
  <autoFilter ref="A21:F40" xr:uid="{A64BC803-C404-4CBD-9C7C-E3608948805A}"/>
  <tableColumns count="6">
    <tableColumn id="1" xr3:uid="{7CBA283A-7D15-4E10-BE28-4C3BDA79AD21}" name="MEDIAN CONTRACT RENT ($) "/>
    <tableColumn id="2" xr3:uid="{3AA8F773-A8AF-46E4-A074-C481B2947588}" name="2015 5-yr Estimate" dataDxfId="22"/>
    <tableColumn id="3" xr3:uid="{71607814-4D19-42C8-A1A3-921A673F0D52}" name="2015 5-yr MOE" dataDxfId="21"/>
    <tableColumn id="4" xr3:uid="{AA7FE993-78F6-452D-A039-B8DCE1736AF9}" name="2020 5-yr estimate" dataDxfId="20" dataCellStyle="Comma"/>
    <tableColumn id="5" xr3:uid="{882F7C6F-3C20-4A52-A245-715659780D23}" name="2020 5-year MOE" dataDxfId="19"/>
    <tableColumn id="6" xr3:uid="{6D757D8B-A732-4277-8E75-E167E56C7249}" name="percent change" dataDxfId="18" dataCellStyle="Percent">
      <calculatedColumnFormula>(D22-B22)/B22</calculatedColumnFormula>
    </tableColumn>
  </tableColumns>
  <tableStyleInfo name="TableStyleMedium1" showFirstColumn="0" showLastColumn="0" showRowStripes="1" showColumnStripes="0"/>
  <extLst>
    <ext xmlns:x14="http://schemas.microsoft.com/office/spreadsheetml/2009/9/main" uri="{504A1905-F514-4f6f-8877-14C23A59335A}">
      <x14:table altText="Median Contract Rent for U.S., Nevada and counties." altTextSummary="Median contract rent is given for all Nevada counties, Nevada as a whole and the United States. Five year estimates from the American Community Survey 2009-2013 and 2014-2018 are compared for trend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10437E3-B15B-41DD-B9C0-872B0BA0A1B7}" name="Table5" displayName="Table5" ref="A1:F20" totalsRowShown="0" headerRowDxfId="17">
  <autoFilter ref="A1:F20" xr:uid="{EEE102CD-B0F0-407E-897D-05FEB903CCB1}"/>
  <tableColumns count="6">
    <tableColumn id="1" xr3:uid="{BA245F49-2373-4622-8C08-9C73581E4874}" name="MEDIAN GROSS RENT ($) "/>
    <tableColumn id="2" xr3:uid="{4DF38A3E-4E8C-44F4-A55E-6871AF1E3AD6}" name="2015 5-yr Estimate"/>
    <tableColumn id="3" xr3:uid="{D3196979-C663-4E8B-B290-94A96F185FB8}" name="2015 5-yr MOE" dataDxfId="16"/>
    <tableColumn id="4" xr3:uid="{FF0AC8B1-382C-4131-BAB2-F3C899E3C2B0}" name="2020 5-yr estimate" dataDxfId="15" dataCellStyle="Comma"/>
    <tableColumn id="5" xr3:uid="{219B67C7-89FA-4FE0-8631-BEFFE21E52EB}" name="2020 5-year MOE" dataDxfId="14"/>
    <tableColumn id="6" xr3:uid="{A8AEE24D-7AFE-4E6E-ADD4-5B6546ED2E94}" name="percent change" dataDxfId="13" dataCellStyle="Percent">
      <calculatedColumnFormula>(D2-B2)/B2</calculatedColumnFormula>
    </tableColumn>
  </tableColumns>
  <tableStyleInfo name="TableStyleMedium1" showFirstColumn="0" showLastColumn="0" showRowStripes="1" showColumnStripes="0"/>
  <extLst>
    <ext xmlns:x14="http://schemas.microsoft.com/office/spreadsheetml/2009/9/main" uri="{504A1905-F514-4f6f-8877-14C23A59335A}">
      <x14:table altText="Median Gross Rent for U.S., Nevada and counties." altTextSummary="Median gross rent is given for all Nevada counties, Nevada as a whole and the United States. Five year estimates from the American Community Survey 2009-2013 and 2014-2018 are compared for trend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4C62315-E827-4FA8-89EB-CB78DD9F1358}" name="Table178" displayName="Table178" ref="A2:K21" totalsRowShown="0" headerRowDxfId="12" dataDxfId="11" dataCellStyle="Percent">
  <autoFilter ref="A2:K21" xr:uid="{E7ABA4AF-4DF6-4F97-B233-AD22EBF43A63}"/>
  <tableColumns count="11">
    <tableColumn id="1" xr3:uid="{A07C8E78-B14C-45C8-819E-243BEA4F8D63}" name="Region" dataDxfId="0"/>
    <tableColumn id="2" xr3:uid="{B2004B81-F93D-44CC-A902-DF1C0EE06CD7}" name=" 2015 rental vcy rate" dataDxfId="8" dataCellStyle="Percent"/>
    <tableColumn id="3" xr3:uid="{F8774098-A6DC-4E45-ADD9-ACB41E66CEB3}" name=" 2015 MOE rental vcy rate" dataDxfId="7" dataCellStyle="Percent"/>
    <tableColumn id="4" xr3:uid="{D78882B6-8F7F-46BC-AE88-2B7D119CE6AA}" name="2015 homeowner vcy rte" dataDxfId="6" dataCellStyle="Percent"/>
    <tableColumn id="5" xr3:uid="{F9E95EDF-9A5B-43B1-A5A4-0F98CAB1CFD8}" name="2015 MOE homeowner vcy rate" dataDxfId="5" dataCellStyle="Percent"/>
    <tableColumn id="6" xr3:uid="{F9F1E96D-8081-4974-B475-B985BF8F8337}" name=" 2020 rental vcy rate" dataDxfId="4" dataCellStyle="Percent"/>
    <tableColumn id="7" xr3:uid="{BD10D6FB-3140-453A-BA32-86E53AFD7191}" name=" 2020 MOE rental vcy rate" dataDxfId="3" dataCellStyle="Percent"/>
    <tableColumn id="8" xr3:uid="{D9402FFD-A669-4584-AD5F-CDCD928BE8C1}" name="2020 homeowner vcy rte" dataDxfId="2" dataCellStyle="Percent"/>
    <tableColumn id="9" xr3:uid="{B3DBAEA2-F51E-4814-9D80-E6AB67D0A6FE}" name="2020 MOE homeowner vcy rate" dataDxfId="1" dataCellStyle="Percent"/>
    <tableColumn id="10" xr3:uid="{A1052E39-65D8-413B-9C18-2D4E3D7B3F92}" name="change rental vcy Rate 2015 to 2020" dataDxfId="10" dataCellStyle="Comma">
      <calculatedColumnFormula>Table178[[#This Row],[ 2020 rental vcy rate]]-Table178[[#This Row],[ 2015 rental vcy rate]]</calculatedColumnFormula>
    </tableColumn>
    <tableColumn id="11" xr3:uid="{63020D45-42D7-497F-8558-623F2F940509}" name="change homeowner vcy 2015 to 2020" dataDxfId="9" dataCellStyle="Comma">
      <calculatedColumnFormula>Table178[[#This Row],[2020 homeowner vcy rte]]-Table178[[#This Row],[2015 homeowner vcy rte]]</calculatedColumnFormula>
    </tableColumn>
  </tableColumns>
  <tableStyleInfo name="TableStyleMedium1" showFirstColumn="0" showLastColumn="0" showRowStripes="1" showColumnStripes="0"/>
  <extLst>
    <ext xmlns:x14="http://schemas.microsoft.com/office/spreadsheetml/2009/9/main" uri="{504A1905-F514-4f6f-8877-14C23A59335A}">
      <x14:table altText="Vacancy Rates for U.S., Nevada and counties." altTextSummary="Rental and homeowner vacancy rate is given for all Nevada counties, Nevada as a whole  and two sub-regions, Rural Other and Rural Mining and the United States. Five year estimates from the American Community Survey 2009-2013 and 2014-2018 are compared for trends. Margin of errors are includ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s://www.unlv.edu/business/lied-institute/research" TargetMode="External"/><Relationship Id="rId7" Type="http://schemas.openxmlformats.org/officeDocument/2006/relationships/table" Target="../tables/table2.xml"/><Relationship Id="rId2" Type="http://schemas.openxmlformats.org/officeDocument/2006/relationships/hyperlink" Target="https://alndata.com/" TargetMode="External"/><Relationship Id="rId1" Type="http://schemas.openxmlformats.org/officeDocument/2006/relationships/hyperlink" Target="https://housing.nv.gov/programs/Low_Income_Housing_Database/"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http://jpgnv.com/"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2.bin"/><Relationship Id="rId1" Type="http://schemas.openxmlformats.org/officeDocument/2006/relationships/hyperlink" Target="https://data.census.gov/cedsci/" TargetMode="External"/><Relationship Id="rId4" Type="http://schemas.openxmlformats.org/officeDocument/2006/relationships/table" Target="../tables/table5.xml"/></Relationships>
</file>

<file path=xl/worksheets/_rels/sheet3.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49"/>
  <sheetViews>
    <sheetView workbookViewId="0">
      <selection activeCell="R9" sqref="R9"/>
    </sheetView>
  </sheetViews>
  <sheetFormatPr defaultRowHeight="15"/>
  <cols>
    <col min="1" max="1" width="31.42578125" customWidth="1"/>
    <col min="6" max="6" width="10.5703125" customWidth="1"/>
    <col min="7" max="7" width="10.7109375" customWidth="1"/>
    <col min="8" max="8" width="11.140625" customWidth="1"/>
    <col min="9" max="9" width="10.85546875" customWidth="1"/>
    <col min="11" max="11" width="20" customWidth="1"/>
  </cols>
  <sheetData>
    <row r="1" spans="1:11">
      <c r="A1" t="s">
        <v>89</v>
      </c>
    </row>
    <row r="2" spans="1:11" ht="15.75">
      <c r="A2" s="5" t="s">
        <v>44</v>
      </c>
    </row>
    <row r="3" spans="1:11" ht="30" customHeight="1" thickBot="1">
      <c r="A3" s="15" t="s">
        <v>0</v>
      </c>
      <c r="B3" s="15" t="s">
        <v>29</v>
      </c>
      <c r="C3" s="15" t="s">
        <v>30</v>
      </c>
      <c r="D3" s="15" t="s">
        <v>31</v>
      </c>
      <c r="E3" s="16" t="s">
        <v>32</v>
      </c>
      <c r="F3" s="16" t="s">
        <v>33</v>
      </c>
      <c r="G3" s="16" t="s">
        <v>34</v>
      </c>
      <c r="H3" s="15" t="s">
        <v>36</v>
      </c>
      <c r="I3" s="15" t="s">
        <v>86</v>
      </c>
      <c r="J3" s="15" t="s">
        <v>87</v>
      </c>
      <c r="K3" s="15" t="s">
        <v>88</v>
      </c>
    </row>
    <row r="4" spans="1:11" ht="21.6" customHeight="1" thickBot="1">
      <c r="A4" s="14" t="s">
        <v>37</v>
      </c>
      <c r="B4" s="24">
        <v>9.0999999999999998E-2</v>
      </c>
      <c r="C4" s="24">
        <v>7.6999999999999999E-2</v>
      </c>
      <c r="D4" s="24">
        <v>6.8000000000000005E-2</v>
      </c>
      <c r="E4" s="25">
        <v>6.4000000000000001E-2</v>
      </c>
      <c r="F4" s="25">
        <v>7.1999999999999995E-2</v>
      </c>
      <c r="G4" s="25">
        <v>6.5000000000000002E-2</v>
      </c>
      <c r="H4" s="25">
        <v>6.2E-2</v>
      </c>
      <c r="I4" s="25">
        <v>4.7E-2</v>
      </c>
      <c r="J4" s="25">
        <v>4.2000000000000003E-2</v>
      </c>
      <c r="K4" s="48">
        <f>Table1[[#This Row],[2021]]-Table1[[#This Row],[2013]]</f>
        <v>-4.8999999999999995E-2</v>
      </c>
    </row>
    <row r="5" spans="1:11" ht="30.75" thickBot="1">
      <c r="A5" s="23" t="s">
        <v>42</v>
      </c>
      <c r="B5" s="26">
        <v>8.6999999999999994E-2</v>
      </c>
      <c r="C5" s="26">
        <v>8.3000000000000004E-2</v>
      </c>
      <c r="D5" s="26">
        <v>8.2000000000000003E-2</v>
      </c>
      <c r="E5" s="27">
        <v>7.5999999999999998E-2</v>
      </c>
      <c r="F5" s="27">
        <v>7.5999999999999998E-2</v>
      </c>
      <c r="G5" s="27" t="s">
        <v>40</v>
      </c>
      <c r="H5" s="27" t="s">
        <v>41</v>
      </c>
      <c r="I5" s="27" t="s">
        <v>41</v>
      </c>
      <c r="J5" s="27" t="s">
        <v>41</v>
      </c>
      <c r="K5" s="17" t="s">
        <v>41</v>
      </c>
    </row>
    <row r="6" spans="1:11" ht="32.25" customHeight="1" thickBot="1">
      <c r="A6" s="23" t="s">
        <v>43</v>
      </c>
      <c r="B6" s="19" t="s">
        <v>41</v>
      </c>
      <c r="C6" s="19" t="s">
        <v>41</v>
      </c>
      <c r="D6" s="19" t="s">
        <v>41</v>
      </c>
      <c r="E6" s="17" t="s">
        <v>41</v>
      </c>
      <c r="F6" s="17" t="s">
        <v>41</v>
      </c>
      <c r="G6" s="17" t="s">
        <v>41</v>
      </c>
      <c r="H6" s="17">
        <v>5.3999999999999999E-2</v>
      </c>
      <c r="I6" s="17">
        <v>3.2000000000000001E-2</v>
      </c>
      <c r="J6" s="17">
        <v>1.4E-2</v>
      </c>
      <c r="K6" s="17" t="s">
        <v>41</v>
      </c>
    </row>
    <row r="7" spans="1:11" ht="15.75" thickBot="1">
      <c r="A7" s="20" t="s">
        <v>2</v>
      </c>
      <c r="B7" s="21">
        <v>7.8E-2</v>
      </c>
      <c r="C7" s="21">
        <v>5.5E-2</v>
      </c>
      <c r="D7" s="21">
        <v>4.2999999999999997E-2</v>
      </c>
      <c r="E7" s="22">
        <v>4.3999999999999997E-2</v>
      </c>
      <c r="F7" s="22">
        <v>2.9000000000000001E-2</v>
      </c>
      <c r="G7" s="22">
        <v>0.03</v>
      </c>
      <c r="H7" s="22">
        <v>0.02</v>
      </c>
      <c r="I7" s="22">
        <v>2.1999999999999999E-2</v>
      </c>
      <c r="J7" s="22">
        <v>0.02</v>
      </c>
      <c r="K7" s="47">
        <f>Table1[[#This Row],[2021]]-Table1[[#This Row],[2013]]</f>
        <v>-5.7999999999999996E-2</v>
      </c>
    </row>
    <row r="8" spans="1:11" ht="15.75" thickBot="1">
      <c r="A8" s="20" t="s">
        <v>38</v>
      </c>
      <c r="B8" s="21">
        <v>4.1000000000000002E-2</v>
      </c>
      <c r="C8" s="21">
        <v>3.3000000000000002E-2</v>
      </c>
      <c r="D8" s="21">
        <v>2.9000000000000001E-2</v>
      </c>
      <c r="E8" s="22">
        <v>2.9000000000000001E-2</v>
      </c>
      <c r="F8" s="22">
        <v>3.7999999999999999E-2</v>
      </c>
      <c r="G8" s="22">
        <v>3.5999999999999997E-2</v>
      </c>
      <c r="H8" s="22">
        <v>0.04</v>
      </c>
      <c r="I8" s="22">
        <v>2.8000000000000001E-2</v>
      </c>
      <c r="J8" s="22">
        <v>3.2000000000000001E-2</v>
      </c>
      <c r="K8" s="47">
        <f>Table1[[#This Row],[2021]]-Table1[[#This Row],[2013]]</f>
        <v>-9.0000000000000011E-3</v>
      </c>
    </row>
    <row r="9" spans="1:11" ht="15.75" thickBot="1">
      <c r="A9" s="20" t="s">
        <v>39</v>
      </c>
      <c r="B9" s="21">
        <v>0.04</v>
      </c>
      <c r="C9" s="21">
        <v>3.9E-2</v>
      </c>
      <c r="D9" s="21">
        <v>4.2999999999999997E-2</v>
      </c>
      <c r="E9" s="22">
        <v>3.4000000000000002E-2</v>
      </c>
      <c r="F9" s="22">
        <v>0.05</v>
      </c>
      <c r="G9" s="22">
        <v>5.7000000000000002E-2</v>
      </c>
      <c r="H9" s="22">
        <v>6.4000000000000001E-2</v>
      </c>
      <c r="I9" s="22">
        <v>5.5E-2</v>
      </c>
      <c r="J9" s="22">
        <v>0.08</v>
      </c>
      <c r="K9" s="47">
        <f>Table1[[#This Row],[2021]]-Table1[[#This Row],[2013]]</f>
        <v>0.04</v>
      </c>
    </row>
    <row r="10" spans="1:11" ht="15.75" thickBot="1">
      <c r="A10" s="20" t="s">
        <v>1</v>
      </c>
      <c r="B10" s="21">
        <v>5.2999999999999999E-2</v>
      </c>
      <c r="C10" s="21">
        <v>3.7999999999999999E-2</v>
      </c>
      <c r="D10" s="21">
        <v>3.5000000000000003E-2</v>
      </c>
      <c r="E10" s="22">
        <v>3.1E-2</v>
      </c>
      <c r="F10" s="22">
        <v>2.5999999999999999E-2</v>
      </c>
      <c r="G10" s="22">
        <v>3.2000000000000001E-2</v>
      </c>
      <c r="H10" s="22">
        <v>3.2000000000000001E-2</v>
      </c>
      <c r="I10" s="22">
        <v>3.3000000000000002E-2</v>
      </c>
      <c r="J10" s="22">
        <v>2.7E-2</v>
      </c>
      <c r="K10" s="47">
        <f>Table1[[#This Row],[2021]]-Table1[[#This Row],[2013]]</f>
        <v>-2.5999999999999999E-2</v>
      </c>
    </row>
    <row r="11" spans="1:11">
      <c r="A11" s="28" t="s">
        <v>90</v>
      </c>
      <c r="B11" s="29"/>
      <c r="C11" s="29"/>
      <c r="D11" s="29"/>
      <c r="E11" s="30"/>
      <c r="F11" s="30"/>
      <c r="G11" s="30"/>
      <c r="H11" s="31"/>
      <c r="I11" s="18"/>
      <c r="J11" s="18"/>
      <c r="K11" s="18"/>
    </row>
    <row r="12" spans="1:11" ht="17.25">
      <c r="A12" s="5" t="s">
        <v>93</v>
      </c>
      <c r="J12" s="54"/>
      <c r="K12" s="54"/>
    </row>
    <row r="13" spans="1:11" ht="15.75" thickBot="1">
      <c r="A13" s="6" t="s">
        <v>6</v>
      </c>
      <c r="B13" s="6" t="s">
        <v>29</v>
      </c>
      <c r="C13" s="6" t="s">
        <v>30</v>
      </c>
      <c r="D13" s="6" t="s">
        <v>31</v>
      </c>
      <c r="E13" s="7" t="s">
        <v>32</v>
      </c>
      <c r="F13" s="7" t="s">
        <v>33</v>
      </c>
      <c r="G13" s="7" t="s">
        <v>34</v>
      </c>
      <c r="H13" s="6" t="s">
        <v>36</v>
      </c>
      <c r="I13" s="6" t="s">
        <v>86</v>
      </c>
      <c r="J13" s="6" t="s">
        <v>87</v>
      </c>
      <c r="K13" s="6" t="s">
        <v>91</v>
      </c>
    </row>
    <row r="14" spans="1:11" ht="15.75" thickBot="1">
      <c r="A14" s="8" t="s">
        <v>7</v>
      </c>
      <c r="B14" s="9">
        <v>545</v>
      </c>
      <c r="C14" s="9">
        <v>555</v>
      </c>
      <c r="D14" s="9">
        <v>580</v>
      </c>
      <c r="E14" s="10">
        <v>673</v>
      </c>
      <c r="F14" s="10">
        <v>723</v>
      </c>
      <c r="G14" s="10">
        <v>837</v>
      </c>
      <c r="H14" s="10">
        <v>804</v>
      </c>
      <c r="I14" s="10">
        <v>927</v>
      </c>
      <c r="J14" s="10">
        <v>1058</v>
      </c>
      <c r="K14" s="55">
        <f>(Table2[[#This Row],[2021]]-Table2[[#This Row],[2013]])/Table2[[#This Row],[2013]]</f>
        <v>0.94128440366972477</v>
      </c>
    </row>
    <row r="15" spans="1:11" ht="15.75" thickBot="1">
      <c r="A15" s="8" t="s">
        <v>8</v>
      </c>
      <c r="B15" s="9">
        <v>544</v>
      </c>
      <c r="C15" s="9">
        <v>550</v>
      </c>
      <c r="D15" s="9">
        <v>577</v>
      </c>
      <c r="E15" s="10">
        <v>572</v>
      </c>
      <c r="F15" s="10">
        <v>593</v>
      </c>
      <c r="G15" s="10">
        <v>725</v>
      </c>
      <c r="H15" s="10">
        <v>646</v>
      </c>
      <c r="I15" s="10">
        <v>849</v>
      </c>
      <c r="J15" s="10">
        <v>881.51707317073203</v>
      </c>
      <c r="K15" s="56">
        <f>(Table2[[#This Row],[2021]]-Table2[[#This Row],[2013]])/Table2[[#This Row],[2013]]</f>
        <v>0.620435796269728</v>
      </c>
    </row>
    <row r="16" spans="1:11" ht="15.75" thickBot="1">
      <c r="A16" s="8" t="s">
        <v>9</v>
      </c>
      <c r="B16" s="9">
        <v>717</v>
      </c>
      <c r="C16" s="9">
        <v>775</v>
      </c>
      <c r="D16" s="9">
        <v>840</v>
      </c>
      <c r="E16" s="10">
        <v>939</v>
      </c>
      <c r="F16" s="10">
        <v>1062</v>
      </c>
      <c r="G16" s="10">
        <v>1155</v>
      </c>
      <c r="H16" s="10">
        <v>1179</v>
      </c>
      <c r="I16" s="10">
        <v>1279</v>
      </c>
      <c r="J16" s="10">
        <v>1436</v>
      </c>
      <c r="K16" s="56">
        <f>(Table2[[#This Row],[2021]]-Table2[[#This Row],[2013]])/Table2[[#This Row],[2013]]</f>
        <v>1.0027894002789399</v>
      </c>
    </row>
    <row r="17" spans="1:18" ht="15.75" thickBot="1">
      <c r="A17" s="8" t="s">
        <v>10</v>
      </c>
      <c r="B17" s="9">
        <v>626</v>
      </c>
      <c r="C17" s="9">
        <v>665</v>
      </c>
      <c r="D17" s="9">
        <v>686</v>
      </c>
      <c r="E17" s="10">
        <v>709</v>
      </c>
      <c r="F17" s="10">
        <v>716</v>
      </c>
      <c r="G17" s="10">
        <v>747</v>
      </c>
      <c r="H17" s="10">
        <v>766</v>
      </c>
      <c r="I17" s="10">
        <v>811</v>
      </c>
      <c r="J17" s="10">
        <v>861.57021276595697</v>
      </c>
      <c r="K17" s="56">
        <f>(Table2[[#This Row],[2021]]-Table2[[#This Row],[2013]])/Table2[[#This Row],[2013]]</f>
        <v>0.37631024403507501</v>
      </c>
    </row>
    <row r="18" spans="1:18" ht="15.75" thickBot="1">
      <c r="A18" s="8" t="s">
        <v>11</v>
      </c>
      <c r="B18" s="9">
        <v>878</v>
      </c>
      <c r="C18" s="9">
        <v>918</v>
      </c>
      <c r="D18" s="9">
        <v>1003</v>
      </c>
      <c r="E18" s="10">
        <v>1141</v>
      </c>
      <c r="F18" s="10">
        <v>1245</v>
      </c>
      <c r="G18" s="10">
        <v>1356</v>
      </c>
      <c r="H18" s="10">
        <v>1394</v>
      </c>
      <c r="I18" s="10">
        <v>1490</v>
      </c>
      <c r="J18" s="10">
        <v>1709</v>
      </c>
      <c r="K18" s="56">
        <f>(Table2[[#This Row],[2021]]-Table2[[#This Row],[2013]])/Table2[[#This Row],[2013]]</f>
        <v>0.94646924829157175</v>
      </c>
    </row>
    <row r="19" spans="1:18" ht="15.75" thickBot="1">
      <c r="A19" s="8" t="s">
        <v>12</v>
      </c>
      <c r="B19" s="9">
        <v>699</v>
      </c>
      <c r="C19" s="9">
        <v>741</v>
      </c>
      <c r="D19" s="9">
        <v>805</v>
      </c>
      <c r="E19" s="10">
        <v>819</v>
      </c>
      <c r="F19" s="10">
        <v>849</v>
      </c>
      <c r="G19" s="10">
        <v>867</v>
      </c>
      <c r="H19" s="10">
        <v>940</v>
      </c>
      <c r="I19" s="10">
        <v>955</v>
      </c>
      <c r="J19" s="10">
        <v>1034.8569593147799</v>
      </c>
      <c r="K19" s="56">
        <f>(Table2[[#This Row],[2021]]-Table2[[#This Row],[2013]])/Table2[[#This Row],[2013]]</f>
        <v>0.4804820591055507</v>
      </c>
    </row>
    <row r="20" spans="1:18" ht="15.75" thickBot="1">
      <c r="A20" s="8" t="s">
        <v>13</v>
      </c>
      <c r="B20" s="9">
        <v>1117</v>
      </c>
      <c r="C20" s="9">
        <v>1176</v>
      </c>
      <c r="D20" s="9">
        <v>1263</v>
      </c>
      <c r="E20" s="10">
        <v>1382</v>
      </c>
      <c r="F20" s="10">
        <v>1551</v>
      </c>
      <c r="G20" s="10">
        <v>1762</v>
      </c>
      <c r="H20" s="10">
        <v>1771</v>
      </c>
      <c r="I20" s="10">
        <v>1887</v>
      </c>
      <c r="J20" s="10">
        <v>2151</v>
      </c>
      <c r="K20" s="56">
        <f>(Table2[[#This Row],[2021]]-Table2[[#This Row],[2013]])/Table2[[#This Row],[2013]]</f>
        <v>0.92569382273948075</v>
      </c>
    </row>
    <row r="21" spans="1:18" ht="15.75" thickBot="1">
      <c r="A21" s="8" t="s">
        <v>14</v>
      </c>
      <c r="B21" s="9">
        <v>929</v>
      </c>
      <c r="C21" s="9">
        <v>983</v>
      </c>
      <c r="D21" s="9">
        <v>962</v>
      </c>
      <c r="E21" s="10">
        <v>1012</v>
      </c>
      <c r="F21" s="10">
        <v>1049</v>
      </c>
      <c r="G21" s="10">
        <v>1056</v>
      </c>
      <c r="H21" s="10">
        <v>1175</v>
      </c>
      <c r="I21" s="10">
        <v>1181</v>
      </c>
      <c r="J21" s="10">
        <v>1302.3997985901301</v>
      </c>
      <c r="K21" s="56">
        <f>(Table2[[#This Row],[2021]]-Table2[[#This Row],[2013]])/Table2[[#This Row],[2013]]</f>
        <v>0.40193735047376761</v>
      </c>
    </row>
    <row r="22" spans="1:18" ht="15.75" thickBot="1">
      <c r="A22" s="8" t="s">
        <v>15</v>
      </c>
      <c r="B22" s="9">
        <v>860</v>
      </c>
      <c r="C22" s="9">
        <v>868</v>
      </c>
      <c r="D22" s="9">
        <v>946</v>
      </c>
      <c r="E22" s="10">
        <v>1066</v>
      </c>
      <c r="F22" s="10">
        <v>1180</v>
      </c>
      <c r="G22" s="10">
        <v>1292</v>
      </c>
      <c r="H22" s="10">
        <v>1324</v>
      </c>
      <c r="I22" s="10">
        <v>1424</v>
      </c>
      <c r="J22" s="10">
        <v>1616</v>
      </c>
      <c r="K22" s="56">
        <f>(Table2[[#This Row],[2021]]-Table2[[#This Row],[2013]])/Table2[[#This Row],[2013]]</f>
        <v>0.87906976744186049</v>
      </c>
      <c r="R22" s="58"/>
    </row>
    <row r="23" spans="1:18">
      <c r="A23" s="11" t="s">
        <v>16</v>
      </c>
      <c r="B23" s="12">
        <v>716</v>
      </c>
      <c r="C23" s="12">
        <v>755</v>
      </c>
      <c r="D23" s="12">
        <v>784</v>
      </c>
      <c r="E23" s="13">
        <v>807</v>
      </c>
      <c r="F23" s="13">
        <v>823</v>
      </c>
      <c r="G23" s="13">
        <v>861</v>
      </c>
      <c r="H23" s="13">
        <v>911</v>
      </c>
      <c r="I23" s="13">
        <v>949</v>
      </c>
      <c r="J23" s="13">
        <v>1026.5353466026099</v>
      </c>
      <c r="K23" s="57">
        <f>(Table2[[#This Row],[2021]]-Table2[[#This Row],[2013]])/Table2[[#This Row],[2013]]</f>
        <v>0.43370858464051665</v>
      </c>
    </row>
    <row r="24" spans="1:18">
      <c r="A24" s="60" t="s">
        <v>92</v>
      </c>
      <c r="B24" s="59"/>
      <c r="C24" s="59"/>
      <c r="D24" s="59"/>
      <c r="E24" s="59"/>
      <c r="F24" s="59"/>
      <c r="G24" s="59"/>
      <c r="H24" s="59"/>
      <c r="I24" s="59"/>
      <c r="J24" s="49"/>
      <c r="K24" s="49"/>
    </row>
    <row r="25" spans="1:18" ht="17.25">
      <c r="A25" s="32" t="s">
        <v>94</v>
      </c>
      <c r="B25" s="33"/>
      <c r="C25" s="33"/>
      <c r="D25" s="33"/>
      <c r="E25" s="34"/>
      <c r="F25" s="34"/>
      <c r="G25" s="34"/>
      <c r="H25" s="35"/>
      <c r="I25" s="36"/>
      <c r="J25" s="49"/>
      <c r="K25" s="49"/>
    </row>
    <row r="26" spans="1:18" ht="15.75" thickBot="1">
      <c r="A26" s="6" t="s">
        <v>6</v>
      </c>
      <c r="B26" s="6" t="s">
        <v>29</v>
      </c>
      <c r="C26" s="6" t="s">
        <v>30</v>
      </c>
      <c r="D26" s="6" t="s">
        <v>31</v>
      </c>
      <c r="E26" s="7" t="s">
        <v>32</v>
      </c>
      <c r="F26" s="7" t="s">
        <v>33</v>
      </c>
      <c r="G26" s="7" t="s">
        <v>34</v>
      </c>
      <c r="H26" s="6" t="s">
        <v>36</v>
      </c>
      <c r="I26" s="7" t="s">
        <v>86</v>
      </c>
      <c r="J26" s="50" t="s">
        <v>87</v>
      </c>
      <c r="K26" s="7" t="s">
        <v>91</v>
      </c>
    </row>
    <row r="27" spans="1:18" ht="15.75" thickBot="1">
      <c r="A27" s="8" t="s">
        <v>17</v>
      </c>
      <c r="B27" s="9">
        <v>495</v>
      </c>
      <c r="C27" s="9">
        <v>517</v>
      </c>
      <c r="D27" s="9">
        <v>571</v>
      </c>
      <c r="E27" s="10">
        <v>603</v>
      </c>
      <c r="F27" s="10">
        <v>637</v>
      </c>
      <c r="G27" s="10">
        <v>685</v>
      </c>
      <c r="H27" s="10">
        <v>769</v>
      </c>
      <c r="I27" s="10">
        <v>802</v>
      </c>
      <c r="J27" s="52">
        <v>1027</v>
      </c>
      <c r="K27" s="55">
        <f>(Table3[[#This Row],[2021]]-Table3[[#This Row],[2013]])/Table3[[#This Row],[2013]]</f>
        <v>1.0747474747474748</v>
      </c>
    </row>
    <row r="28" spans="1:18" ht="15.75" thickBot="1">
      <c r="A28" s="8" t="s">
        <v>8</v>
      </c>
      <c r="B28" s="9">
        <v>473</v>
      </c>
      <c r="C28" s="9">
        <v>486</v>
      </c>
      <c r="D28" s="9">
        <v>624</v>
      </c>
      <c r="E28" s="10">
        <v>642</v>
      </c>
      <c r="F28" s="10">
        <v>634</v>
      </c>
      <c r="G28" s="10">
        <v>698</v>
      </c>
      <c r="H28" s="10">
        <v>584</v>
      </c>
      <c r="I28" s="10">
        <v>636</v>
      </c>
      <c r="J28" s="51">
        <v>659.857142857143</v>
      </c>
      <c r="K28" s="56">
        <f>(Table3[[#This Row],[2021]]-Table3[[#This Row],[2013]])/Table3[[#This Row],[2013]]</f>
        <v>0.3950468136514651</v>
      </c>
    </row>
    <row r="29" spans="1:18" ht="15.75" thickBot="1">
      <c r="A29" s="8" t="s">
        <v>18</v>
      </c>
      <c r="B29" s="9">
        <v>665</v>
      </c>
      <c r="C29" s="9">
        <v>701</v>
      </c>
      <c r="D29" s="9">
        <v>754</v>
      </c>
      <c r="E29" s="10">
        <v>806</v>
      </c>
      <c r="F29" s="10">
        <v>860</v>
      </c>
      <c r="G29" s="10">
        <v>923</v>
      </c>
      <c r="H29" s="10">
        <v>999</v>
      </c>
      <c r="I29" s="10">
        <v>1040</v>
      </c>
      <c r="J29" s="51">
        <v>1335</v>
      </c>
      <c r="K29" s="56">
        <f>(Table3[[#This Row],[2021]]-Table3[[#This Row],[2013]])/Table3[[#This Row],[2013]]</f>
        <v>1.0075187969924813</v>
      </c>
    </row>
    <row r="30" spans="1:18" ht="15.75" thickBot="1">
      <c r="A30" s="8" t="s">
        <v>10</v>
      </c>
      <c r="B30" s="9">
        <v>572</v>
      </c>
      <c r="C30" s="9">
        <v>569</v>
      </c>
      <c r="D30" s="9">
        <v>637</v>
      </c>
      <c r="E30" s="10">
        <v>635</v>
      </c>
      <c r="F30" s="10">
        <v>646</v>
      </c>
      <c r="G30" s="10">
        <v>691</v>
      </c>
      <c r="H30" s="10">
        <v>712</v>
      </c>
      <c r="I30" s="10">
        <v>768</v>
      </c>
      <c r="J30" s="51">
        <v>813.38984238178602</v>
      </c>
      <c r="K30" s="56">
        <f>(Table3[[#This Row],[2021]]-Table3[[#This Row],[2013]])/Table3[[#This Row],[2013]]</f>
        <v>0.42201021395417138</v>
      </c>
    </row>
    <row r="31" spans="1:18" ht="15.75" thickBot="1">
      <c r="A31" s="8" t="s">
        <v>19</v>
      </c>
      <c r="B31" s="9">
        <v>798</v>
      </c>
      <c r="C31" s="9">
        <v>838</v>
      </c>
      <c r="D31" s="9">
        <v>896</v>
      </c>
      <c r="E31" s="10">
        <v>955</v>
      </c>
      <c r="F31" s="10">
        <v>1024</v>
      </c>
      <c r="G31" s="10">
        <v>1101</v>
      </c>
      <c r="H31" s="10">
        <v>1183</v>
      </c>
      <c r="I31" s="10">
        <v>1229</v>
      </c>
      <c r="J31" s="51">
        <v>1562</v>
      </c>
      <c r="K31" s="56">
        <f>(Table3[[#This Row],[2021]]-Table3[[#This Row],[2013]])/Table3[[#This Row],[2013]]</f>
        <v>0.95739348370927313</v>
      </c>
    </row>
    <row r="32" spans="1:18" ht="15.75" thickBot="1">
      <c r="A32" s="8" t="s">
        <v>12</v>
      </c>
      <c r="B32" s="9">
        <v>670</v>
      </c>
      <c r="C32" s="9">
        <v>688</v>
      </c>
      <c r="D32" s="9">
        <v>735</v>
      </c>
      <c r="E32" s="10">
        <v>749</v>
      </c>
      <c r="F32" s="10">
        <v>769</v>
      </c>
      <c r="G32" s="10">
        <v>823</v>
      </c>
      <c r="H32" s="10">
        <v>835</v>
      </c>
      <c r="I32" s="10">
        <v>921</v>
      </c>
      <c r="J32" s="51">
        <v>989.29784501213101</v>
      </c>
      <c r="K32" s="56">
        <f>(Table3[[#This Row],[2021]]-Table3[[#This Row],[2013]])/Table3[[#This Row],[2013]]</f>
        <v>0.4765639477793</v>
      </c>
    </row>
    <row r="33" spans="1:11" ht="15.75" thickBot="1">
      <c r="A33" s="8" t="s">
        <v>20</v>
      </c>
      <c r="B33" s="9">
        <v>928</v>
      </c>
      <c r="C33" s="9">
        <v>971</v>
      </c>
      <c r="D33" s="9">
        <v>1040</v>
      </c>
      <c r="E33" s="10">
        <v>1107</v>
      </c>
      <c r="F33" s="10">
        <v>1175</v>
      </c>
      <c r="G33" s="10">
        <v>1261</v>
      </c>
      <c r="H33" s="10">
        <v>1335</v>
      </c>
      <c r="I33" s="10">
        <v>1402</v>
      </c>
      <c r="J33" s="51">
        <v>1776</v>
      </c>
      <c r="K33" s="56">
        <f>(Table3[[#This Row],[2021]]-Table3[[#This Row],[2013]])/Table3[[#This Row],[2013]]</f>
        <v>0.91379310344827591</v>
      </c>
    </row>
    <row r="34" spans="1:11" ht="15.75" thickBot="1">
      <c r="A34" s="8" t="s">
        <v>14</v>
      </c>
      <c r="B34" s="9">
        <v>756</v>
      </c>
      <c r="C34" s="9">
        <v>805</v>
      </c>
      <c r="D34" s="9">
        <v>867</v>
      </c>
      <c r="E34" s="10">
        <v>866</v>
      </c>
      <c r="F34" s="10">
        <v>910</v>
      </c>
      <c r="G34" s="10">
        <v>968</v>
      </c>
      <c r="H34" s="10">
        <v>1003</v>
      </c>
      <c r="I34" s="10">
        <v>1115</v>
      </c>
      <c r="J34" s="51">
        <v>1167.2382198952901</v>
      </c>
      <c r="K34" s="56">
        <f>(Table3[[#This Row],[2021]]-Table3[[#This Row],[2013]])/Table3[[#This Row],[2013]]</f>
        <v>0.54396589933239425</v>
      </c>
    </row>
    <row r="35" spans="1:11" ht="15.75" thickBot="1">
      <c r="A35" s="8" t="s">
        <v>21</v>
      </c>
      <c r="B35" s="9">
        <v>759</v>
      </c>
      <c r="C35" s="9">
        <v>798</v>
      </c>
      <c r="D35" s="9">
        <v>856</v>
      </c>
      <c r="E35" s="10">
        <v>913</v>
      </c>
      <c r="F35" s="10">
        <v>979</v>
      </c>
      <c r="G35" s="10">
        <v>1037</v>
      </c>
      <c r="H35" s="10">
        <v>1118</v>
      </c>
      <c r="I35" s="10">
        <v>1154</v>
      </c>
      <c r="J35" s="51">
        <v>1392</v>
      </c>
      <c r="K35" s="56">
        <f>(Table3[[#This Row],[2021]]-Table3[[#This Row],[2013]])/Table3[[#This Row],[2013]]</f>
        <v>0.83399209486166004</v>
      </c>
    </row>
    <row r="36" spans="1:11">
      <c r="A36" s="11" t="s">
        <v>16</v>
      </c>
      <c r="B36" s="12">
        <v>649</v>
      </c>
      <c r="C36" s="12">
        <v>657</v>
      </c>
      <c r="D36" s="12">
        <v>724</v>
      </c>
      <c r="E36" s="13">
        <v>732</v>
      </c>
      <c r="F36" s="13">
        <v>750</v>
      </c>
      <c r="G36" s="13">
        <v>801</v>
      </c>
      <c r="H36" s="13">
        <v>825</v>
      </c>
      <c r="I36" s="13">
        <v>896</v>
      </c>
      <c r="J36" s="53">
        <v>943.62376834908503</v>
      </c>
      <c r="K36" s="57">
        <f>(Table3[[#This Row],[2021]]-Table3[[#This Row],[2013]])/Table3[[#This Row],[2013]]</f>
        <v>0.4539657447597612</v>
      </c>
    </row>
    <row r="37" spans="1:11">
      <c r="A37" s="2" t="s">
        <v>22</v>
      </c>
    </row>
    <row r="38" spans="1:11">
      <c r="A38" t="s">
        <v>3</v>
      </c>
    </row>
    <row r="39" spans="1:11" ht="134.25">
      <c r="A39" s="1" t="s">
        <v>95</v>
      </c>
    </row>
    <row r="40" spans="1:11" ht="72">
      <c r="A40" s="1" t="s">
        <v>5</v>
      </c>
    </row>
    <row r="41" spans="1:11" ht="36">
      <c r="A41" s="1" t="s">
        <v>96</v>
      </c>
    </row>
    <row r="42" spans="1:11">
      <c r="A42" s="4" t="s">
        <v>4</v>
      </c>
    </row>
    <row r="43" spans="1:11">
      <c r="A43" s="1" t="s">
        <v>23</v>
      </c>
    </row>
    <row r="44" spans="1:11" ht="24">
      <c r="A44" s="1" t="s">
        <v>24</v>
      </c>
    </row>
    <row r="45" spans="1:11">
      <c r="A45" s="4" t="s">
        <v>35</v>
      </c>
    </row>
    <row r="46" spans="1:11">
      <c r="A46" s="3" t="s">
        <v>26</v>
      </c>
    </row>
    <row r="47" spans="1:11">
      <c r="A47" s="4" t="s">
        <v>25</v>
      </c>
    </row>
    <row r="48" spans="1:11" ht="36">
      <c r="A48" s="3" t="s">
        <v>28</v>
      </c>
    </row>
    <row r="49" spans="1:1">
      <c r="A49" s="4" t="s">
        <v>27</v>
      </c>
    </row>
  </sheetData>
  <phoneticPr fontId="11" type="noConversion"/>
  <hyperlinks>
    <hyperlink ref="A42" r:id="rId1" tooltip="Nevada Housing Division Low Income Housing Database page" xr:uid="{00000000-0004-0000-0000-000000000000}"/>
    <hyperlink ref="A47" r:id="rId2" tooltip="ALN Apartment Data, Inc." xr:uid="{00000000-0004-0000-0000-000001000000}"/>
    <hyperlink ref="A49" r:id="rId3" tooltip="Lied Institutes for Real Estate Studies at UNLV" xr:uid="{00000000-0004-0000-0000-000002000000}"/>
    <hyperlink ref="A45" r:id="rId4" tooltip="Johnson, Perkins and Griffin Real Estate Appraisers and Consultants" xr:uid="{00000000-0004-0000-0000-000003000000}"/>
  </hyperlinks>
  <pageMargins left="0.7" right="0.7" top="0.75" bottom="0.75" header="0.3" footer="0.3"/>
  <pageSetup orientation="portrait" r:id="rId5"/>
  <ignoredErrors>
    <ignoredError sqref="H14 H15:H23" calculatedColumn="1"/>
  </ignoredErrors>
  <tableParts count="3">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73B9E-3197-4564-9FEB-0B552E347657}">
  <sheetPr codeName="Sheet2"/>
  <dimension ref="A1:L67"/>
  <sheetViews>
    <sheetView workbookViewId="0">
      <selection activeCell="B21" sqref="B21"/>
    </sheetView>
  </sheetViews>
  <sheetFormatPr defaultRowHeight="15"/>
  <cols>
    <col min="1" max="1" width="26.42578125" customWidth="1"/>
    <col min="2" max="2" width="19.140625" customWidth="1"/>
    <col min="3" max="3" width="15.7109375" customWidth="1"/>
    <col min="4" max="4" width="19.28515625" customWidth="1"/>
    <col min="5" max="5" width="17.85546875" customWidth="1"/>
    <col min="6" max="6" width="16.7109375" customWidth="1"/>
    <col min="7" max="7" width="31.85546875" customWidth="1"/>
    <col min="8" max="8" width="19.140625" customWidth="1"/>
    <col min="9" max="9" width="15.7109375" customWidth="1"/>
    <col min="10" max="10" width="19.28515625" customWidth="1"/>
    <col min="11" max="11" width="17.85546875" customWidth="1"/>
    <col min="12" max="12" width="16.7109375" customWidth="1"/>
  </cols>
  <sheetData>
    <row r="1" spans="1:6" ht="33.75" customHeight="1">
      <c r="A1" s="42" t="s">
        <v>72</v>
      </c>
      <c r="B1" s="41" t="s">
        <v>97</v>
      </c>
      <c r="C1" s="41" t="s">
        <v>98</v>
      </c>
      <c r="D1" s="41" t="s">
        <v>116</v>
      </c>
      <c r="E1" s="41" t="s">
        <v>117</v>
      </c>
      <c r="F1" s="41" t="s">
        <v>73</v>
      </c>
    </row>
    <row r="2" spans="1:6">
      <c r="A2" t="s">
        <v>52</v>
      </c>
      <c r="B2">
        <v>817</v>
      </c>
      <c r="C2" s="43" t="s">
        <v>99</v>
      </c>
      <c r="D2" s="61">
        <v>982</v>
      </c>
      <c r="E2" s="62" t="s">
        <v>118</v>
      </c>
      <c r="F2" s="39">
        <f t="shared" ref="F2:F20" si="0">(D2-B2)/B2</f>
        <v>0.20195838433292534</v>
      </c>
    </row>
    <row r="3" spans="1:6">
      <c r="A3" t="s">
        <v>53</v>
      </c>
      <c r="B3">
        <v>851</v>
      </c>
      <c r="C3" s="43" t="s">
        <v>99</v>
      </c>
      <c r="D3" s="61">
        <v>888</v>
      </c>
      <c r="E3" s="62" t="s">
        <v>119</v>
      </c>
      <c r="F3" s="39">
        <f t="shared" si="0"/>
        <v>4.3478260869565216E-2</v>
      </c>
    </row>
    <row r="4" spans="1:6">
      <c r="A4" t="s">
        <v>54</v>
      </c>
      <c r="B4">
        <v>999</v>
      </c>
      <c r="C4" s="43" t="s">
        <v>100</v>
      </c>
      <c r="D4" s="61">
        <v>1181</v>
      </c>
      <c r="E4" s="62" t="s">
        <v>100</v>
      </c>
      <c r="F4" s="39">
        <f t="shared" si="0"/>
        <v>0.18218218218218218</v>
      </c>
    </row>
    <row r="5" spans="1:6">
      <c r="A5" t="s">
        <v>55</v>
      </c>
      <c r="B5" s="40">
        <v>1028</v>
      </c>
      <c r="C5" s="43" t="s">
        <v>101</v>
      </c>
      <c r="D5" s="61">
        <v>1169</v>
      </c>
      <c r="E5" s="62" t="s">
        <v>119</v>
      </c>
      <c r="F5" s="39">
        <f t="shared" si="0"/>
        <v>0.13715953307392997</v>
      </c>
    </row>
    <row r="6" spans="1:6">
      <c r="A6" t="s">
        <v>56</v>
      </c>
      <c r="B6">
        <v>895</v>
      </c>
      <c r="C6" s="43" t="s">
        <v>102</v>
      </c>
      <c r="D6" s="61">
        <v>961</v>
      </c>
      <c r="E6" s="62" t="s">
        <v>120</v>
      </c>
      <c r="F6" s="39">
        <f t="shared" si="0"/>
        <v>7.3743016759776542E-2</v>
      </c>
    </row>
    <row r="7" spans="1:6">
      <c r="A7" t="s">
        <v>57</v>
      </c>
      <c r="B7">
        <v>448</v>
      </c>
      <c r="C7" s="43" t="s">
        <v>103</v>
      </c>
      <c r="D7" s="61">
        <v>700</v>
      </c>
      <c r="E7" s="62" t="s">
        <v>121</v>
      </c>
      <c r="F7" s="39">
        <f t="shared" si="0"/>
        <v>0.5625</v>
      </c>
    </row>
    <row r="8" spans="1:6">
      <c r="A8" t="s">
        <v>58</v>
      </c>
      <c r="B8">
        <v>692</v>
      </c>
      <c r="C8" s="43" t="s">
        <v>104</v>
      </c>
      <c r="D8" s="61">
        <v>721</v>
      </c>
      <c r="E8" s="62" t="s">
        <v>122</v>
      </c>
      <c r="F8" s="39">
        <f t="shared" si="0"/>
        <v>4.1907514450867052E-2</v>
      </c>
    </row>
    <row r="9" spans="1:6">
      <c r="A9" t="s">
        <v>59</v>
      </c>
      <c r="B9">
        <v>818</v>
      </c>
      <c r="C9" s="43" t="s">
        <v>105</v>
      </c>
      <c r="D9" s="61">
        <v>815</v>
      </c>
      <c r="E9" s="62" t="s">
        <v>123</v>
      </c>
      <c r="F9" s="39">
        <f t="shared" si="0"/>
        <v>-3.667481662591687E-3</v>
      </c>
    </row>
    <row r="10" spans="1:6">
      <c r="A10" t="s">
        <v>60</v>
      </c>
      <c r="B10">
        <v>646</v>
      </c>
      <c r="C10" s="43" t="s">
        <v>106</v>
      </c>
      <c r="D10" s="61">
        <v>835</v>
      </c>
      <c r="E10" s="62" t="s">
        <v>124</v>
      </c>
      <c r="F10" s="39">
        <f t="shared" si="0"/>
        <v>0.29256965944272445</v>
      </c>
    </row>
    <row r="11" spans="1:6">
      <c r="A11" t="s">
        <v>61</v>
      </c>
      <c r="B11">
        <v>592</v>
      </c>
      <c r="C11" s="43" t="s">
        <v>107</v>
      </c>
      <c r="D11" s="61">
        <v>621</v>
      </c>
      <c r="E11" s="62" t="s">
        <v>125</v>
      </c>
      <c r="F11" s="39">
        <f t="shared" si="0"/>
        <v>4.8986486486486486E-2</v>
      </c>
    </row>
    <row r="12" spans="1:6">
      <c r="A12" t="s">
        <v>62</v>
      </c>
      <c r="B12">
        <v>904</v>
      </c>
      <c r="C12" s="43" t="s">
        <v>108</v>
      </c>
      <c r="D12" s="61">
        <v>1062</v>
      </c>
      <c r="E12" s="62" t="s">
        <v>126</v>
      </c>
      <c r="F12" s="39">
        <f t="shared" si="0"/>
        <v>0.1747787610619469</v>
      </c>
    </row>
    <row r="13" spans="1:6">
      <c r="A13" t="s">
        <v>63</v>
      </c>
      <c r="B13">
        <v>535</v>
      </c>
      <c r="C13" s="43" t="s">
        <v>109</v>
      </c>
      <c r="D13" s="61">
        <v>582</v>
      </c>
      <c r="E13" s="62" t="s">
        <v>127</v>
      </c>
      <c r="F13" s="39">
        <f t="shared" si="0"/>
        <v>8.7850467289719625E-2</v>
      </c>
    </row>
    <row r="14" spans="1:6">
      <c r="A14" t="s">
        <v>64</v>
      </c>
      <c r="B14">
        <v>778</v>
      </c>
      <c r="C14" s="43" t="s">
        <v>110</v>
      </c>
      <c r="D14" s="61">
        <v>821</v>
      </c>
      <c r="E14" s="62" t="s">
        <v>128</v>
      </c>
      <c r="F14" s="39">
        <f t="shared" si="0"/>
        <v>5.5269922879177376E-2</v>
      </c>
    </row>
    <row r="15" spans="1:6">
      <c r="A15" t="s">
        <v>65</v>
      </c>
      <c r="B15">
        <v>607</v>
      </c>
      <c r="C15" s="43" t="s">
        <v>111</v>
      </c>
      <c r="D15" s="61">
        <v>581</v>
      </c>
      <c r="E15" s="62" t="s">
        <v>129</v>
      </c>
      <c r="F15" s="39">
        <f t="shared" si="0"/>
        <v>-4.2833607907743002E-2</v>
      </c>
    </row>
    <row r="16" spans="1:6">
      <c r="A16" t="s">
        <v>66</v>
      </c>
      <c r="C16" s="43"/>
      <c r="D16" s="61">
        <v>704</v>
      </c>
      <c r="E16" s="62" t="s">
        <v>130</v>
      </c>
      <c r="F16" s="39"/>
    </row>
    <row r="17" spans="1:12">
      <c r="A17" t="s">
        <v>67</v>
      </c>
      <c r="B17">
        <v>898</v>
      </c>
      <c r="C17" s="43" t="s">
        <v>112</v>
      </c>
      <c r="D17" s="61">
        <v>1150</v>
      </c>
      <c r="E17" s="62" t="s">
        <v>131</v>
      </c>
      <c r="F17" s="39">
        <f t="shared" si="0"/>
        <v>0.28062360801781738</v>
      </c>
    </row>
    <row r="18" spans="1:12">
      <c r="A18" t="s">
        <v>68</v>
      </c>
      <c r="B18">
        <v>703</v>
      </c>
      <c r="C18" s="43" t="s">
        <v>113</v>
      </c>
      <c r="D18" s="61">
        <v>788</v>
      </c>
      <c r="E18" s="62" t="s">
        <v>132</v>
      </c>
      <c r="F18" s="39">
        <f t="shared" si="0"/>
        <v>0.12091038406827881</v>
      </c>
    </row>
    <row r="19" spans="1:12">
      <c r="A19" t="s">
        <v>45</v>
      </c>
      <c r="B19">
        <v>928</v>
      </c>
      <c r="C19" s="43" t="s">
        <v>114</v>
      </c>
      <c r="D19" s="61">
        <v>1096</v>
      </c>
      <c r="E19" s="62" t="s">
        <v>114</v>
      </c>
      <c r="F19" s="39">
        <f t="shared" si="0"/>
        <v>0.18103448275862069</v>
      </c>
    </row>
    <row r="20" spans="1:12">
      <c r="A20" t="s">
        <v>46</v>
      </c>
      <c r="B20">
        <v>973</v>
      </c>
      <c r="C20" s="43" t="s">
        <v>115</v>
      </c>
      <c r="D20" s="61">
        <v>1159</v>
      </c>
      <c r="E20" s="62" t="s">
        <v>115</v>
      </c>
      <c r="F20" s="39">
        <f t="shared" si="0"/>
        <v>0.19116135662898254</v>
      </c>
    </row>
    <row r="21" spans="1:12" ht="42" customHeight="1">
      <c r="A21" s="42" t="s">
        <v>51</v>
      </c>
      <c r="B21" s="44" t="s">
        <v>97</v>
      </c>
      <c r="C21" s="46" t="s">
        <v>98</v>
      </c>
      <c r="D21" s="44" t="s">
        <v>116</v>
      </c>
      <c r="E21" s="46" t="s">
        <v>117</v>
      </c>
      <c r="F21" s="44" t="s">
        <v>73</v>
      </c>
      <c r="J21" s="40"/>
      <c r="L21" s="39"/>
    </row>
    <row r="22" spans="1:12">
      <c r="A22" t="s">
        <v>52</v>
      </c>
      <c r="B22" s="63">
        <v>719</v>
      </c>
      <c r="C22" s="64" t="s">
        <v>135</v>
      </c>
      <c r="D22" s="61">
        <v>875</v>
      </c>
      <c r="E22" s="62" t="s">
        <v>147</v>
      </c>
      <c r="F22" s="39">
        <f>(D22-B22)/B22</f>
        <v>0.21696801112656466</v>
      </c>
      <c r="J22" s="38"/>
    </row>
    <row r="23" spans="1:12">
      <c r="A23" t="s">
        <v>53</v>
      </c>
      <c r="B23" s="63">
        <v>657</v>
      </c>
      <c r="C23" s="64" t="s">
        <v>136</v>
      </c>
      <c r="D23" s="61">
        <v>671</v>
      </c>
      <c r="E23" s="62" t="s">
        <v>129</v>
      </c>
      <c r="F23" s="39">
        <f t="shared" ref="F23:F40" si="1">(D23-B23)/B23</f>
        <v>2.1308980213089801E-2</v>
      </c>
      <c r="J23" s="38"/>
    </row>
    <row r="24" spans="1:12">
      <c r="A24" t="s">
        <v>54</v>
      </c>
      <c r="B24" s="63">
        <v>848</v>
      </c>
      <c r="C24" s="64" t="s">
        <v>137</v>
      </c>
      <c r="D24" s="61">
        <v>1023</v>
      </c>
      <c r="E24" s="62" t="s">
        <v>148</v>
      </c>
      <c r="F24" s="39">
        <f t="shared" si="1"/>
        <v>0.20636792452830188</v>
      </c>
      <c r="J24" s="38"/>
    </row>
    <row r="25" spans="1:12">
      <c r="A25" t="s">
        <v>55</v>
      </c>
      <c r="B25" s="63">
        <v>888</v>
      </c>
      <c r="C25" s="64" t="s">
        <v>124</v>
      </c>
      <c r="D25" s="61">
        <v>986</v>
      </c>
      <c r="E25" s="62" t="s">
        <v>101</v>
      </c>
      <c r="F25" s="39">
        <f t="shared" si="1"/>
        <v>0.11036036036036036</v>
      </c>
    </row>
    <row r="26" spans="1:12">
      <c r="A26" t="s">
        <v>56</v>
      </c>
      <c r="B26" s="63">
        <v>749</v>
      </c>
      <c r="C26" s="64" t="s">
        <v>138</v>
      </c>
      <c r="D26" s="61">
        <v>825</v>
      </c>
      <c r="E26" s="62" t="s">
        <v>149</v>
      </c>
      <c r="F26" s="39">
        <f t="shared" si="1"/>
        <v>0.10146862483311081</v>
      </c>
    </row>
    <row r="27" spans="1:12">
      <c r="A27" t="s">
        <v>57</v>
      </c>
      <c r="B27" s="63">
        <v>350</v>
      </c>
      <c r="C27" s="64" t="s">
        <v>101</v>
      </c>
      <c r="D27" s="61">
        <v>575</v>
      </c>
      <c r="E27" s="62" t="s">
        <v>150</v>
      </c>
      <c r="F27" s="39">
        <f t="shared" si="1"/>
        <v>0.6428571428571429</v>
      </c>
    </row>
    <row r="28" spans="1:12">
      <c r="A28" t="s">
        <v>58</v>
      </c>
      <c r="B28" s="63">
        <v>438</v>
      </c>
      <c r="C28" s="64" t="s">
        <v>139</v>
      </c>
      <c r="D28" s="61">
        <v>621</v>
      </c>
      <c r="E28" s="62" t="s">
        <v>151</v>
      </c>
      <c r="F28" s="39">
        <f t="shared" si="1"/>
        <v>0.4178082191780822</v>
      </c>
    </row>
    <row r="29" spans="1:12">
      <c r="A29" t="s">
        <v>59</v>
      </c>
      <c r="B29" s="63">
        <v>674</v>
      </c>
      <c r="C29" s="64" t="s">
        <v>140</v>
      </c>
      <c r="D29" s="61">
        <v>680</v>
      </c>
      <c r="E29" s="62" t="s">
        <v>152</v>
      </c>
      <c r="F29" s="39">
        <f t="shared" si="1"/>
        <v>8.9020771513353119E-3</v>
      </c>
    </row>
    <row r="30" spans="1:12">
      <c r="A30" t="s">
        <v>60</v>
      </c>
      <c r="B30" s="63">
        <v>583</v>
      </c>
      <c r="C30" s="64" t="s">
        <v>141</v>
      </c>
      <c r="D30" s="61">
        <v>762</v>
      </c>
      <c r="E30" s="62" t="s">
        <v>153</v>
      </c>
      <c r="F30" s="39">
        <f t="shared" si="1"/>
        <v>0.307032590051458</v>
      </c>
    </row>
    <row r="31" spans="1:12">
      <c r="A31" t="s">
        <v>61</v>
      </c>
      <c r="B31" s="63">
        <v>478</v>
      </c>
      <c r="C31" s="64" t="s">
        <v>142</v>
      </c>
      <c r="D31" s="61">
        <v>513</v>
      </c>
      <c r="E31" s="62" t="s">
        <v>154</v>
      </c>
      <c r="F31" s="39">
        <f t="shared" si="1"/>
        <v>7.3221757322175729E-2</v>
      </c>
    </row>
    <row r="32" spans="1:12">
      <c r="A32" t="s">
        <v>62</v>
      </c>
      <c r="B32" s="63">
        <v>719</v>
      </c>
      <c r="C32" s="64" t="s">
        <v>99</v>
      </c>
      <c r="D32" s="61">
        <v>849</v>
      </c>
      <c r="E32" s="62" t="s">
        <v>120</v>
      </c>
      <c r="F32" s="39">
        <f t="shared" si="1"/>
        <v>0.1808066759388039</v>
      </c>
    </row>
    <row r="33" spans="1:6">
      <c r="A33" t="s">
        <v>63</v>
      </c>
      <c r="B33" s="63">
        <v>412</v>
      </c>
      <c r="C33" s="64" t="s">
        <v>143</v>
      </c>
      <c r="D33" s="61">
        <v>480</v>
      </c>
      <c r="E33" s="62" t="s">
        <v>155</v>
      </c>
      <c r="F33" s="39">
        <f t="shared" si="1"/>
        <v>0.1650485436893204</v>
      </c>
    </row>
    <row r="34" spans="1:6">
      <c r="A34" t="s">
        <v>64</v>
      </c>
      <c r="B34" s="63">
        <v>598</v>
      </c>
      <c r="C34" s="64" t="s">
        <v>102</v>
      </c>
      <c r="D34" s="61">
        <v>646</v>
      </c>
      <c r="E34" s="62" t="s">
        <v>156</v>
      </c>
      <c r="F34" s="39">
        <f t="shared" si="1"/>
        <v>8.0267558528428096E-2</v>
      </c>
    </row>
    <row r="35" spans="1:6">
      <c r="A35" t="s">
        <v>65</v>
      </c>
      <c r="B35" s="63">
        <v>513</v>
      </c>
      <c r="C35" s="64" t="s">
        <v>140</v>
      </c>
      <c r="D35" s="61">
        <v>452</v>
      </c>
      <c r="E35" s="62" t="s">
        <v>157</v>
      </c>
      <c r="F35" s="39">
        <f t="shared" si="1"/>
        <v>-0.1189083820662768</v>
      </c>
    </row>
    <row r="36" spans="1:6">
      <c r="A36" t="s">
        <v>66</v>
      </c>
      <c r="B36" s="63">
        <v>630</v>
      </c>
      <c r="C36" s="64" t="s">
        <v>144</v>
      </c>
      <c r="D36" s="65" t="s">
        <v>69</v>
      </c>
      <c r="E36" s="62" t="s">
        <v>70</v>
      </c>
      <c r="F36" s="39"/>
    </row>
    <row r="37" spans="1:6">
      <c r="A37" t="s">
        <v>67</v>
      </c>
      <c r="B37" s="63">
        <v>775</v>
      </c>
      <c r="C37" s="64" t="s">
        <v>145</v>
      </c>
      <c r="D37" s="61">
        <v>1028</v>
      </c>
      <c r="E37" s="62" t="s">
        <v>158</v>
      </c>
      <c r="F37" s="39">
        <f t="shared" si="1"/>
        <v>0.32645161290322583</v>
      </c>
    </row>
    <row r="38" spans="1:6">
      <c r="A38" t="s">
        <v>68</v>
      </c>
      <c r="B38" s="63">
        <v>621</v>
      </c>
      <c r="C38" s="64" t="s">
        <v>146</v>
      </c>
      <c r="D38" s="61">
        <v>641</v>
      </c>
      <c r="E38" s="62" t="s">
        <v>159</v>
      </c>
      <c r="F38" s="39">
        <f t="shared" si="1"/>
        <v>3.2206119162640899E-2</v>
      </c>
    </row>
    <row r="39" spans="1:6">
      <c r="A39" t="s">
        <v>45</v>
      </c>
      <c r="B39" s="63">
        <v>776</v>
      </c>
      <c r="C39" s="64" t="s">
        <v>114</v>
      </c>
      <c r="D39" s="61">
        <v>929</v>
      </c>
      <c r="E39" s="62" t="s">
        <v>114</v>
      </c>
      <c r="F39" s="39">
        <f t="shared" si="1"/>
        <v>0.19716494845360824</v>
      </c>
    </row>
    <row r="40" spans="1:6">
      <c r="A40" t="s">
        <v>46</v>
      </c>
      <c r="B40" s="63">
        <v>826</v>
      </c>
      <c r="C40" s="64" t="s">
        <v>137</v>
      </c>
      <c r="D40" s="61">
        <v>1005</v>
      </c>
      <c r="E40" s="62" t="s">
        <v>148</v>
      </c>
      <c r="F40" s="39">
        <f t="shared" si="1"/>
        <v>0.21670702179176757</v>
      </c>
    </row>
    <row r="41" spans="1:6">
      <c r="A41" t="s">
        <v>74</v>
      </c>
    </row>
    <row r="42" spans="1:6">
      <c r="A42" s="38" t="s">
        <v>76</v>
      </c>
    </row>
    <row r="43" spans="1:6">
      <c r="A43" s="4" t="s">
        <v>75</v>
      </c>
    </row>
    <row r="44" spans="1:6">
      <c r="A44" s="38" t="s">
        <v>47</v>
      </c>
    </row>
    <row r="45" spans="1:6">
      <c r="A45" s="38" t="s">
        <v>48</v>
      </c>
    </row>
    <row r="46" spans="1:6">
      <c r="A46" s="38" t="s">
        <v>49</v>
      </c>
    </row>
    <row r="47" spans="1:6">
      <c r="A47" s="38" t="s">
        <v>50</v>
      </c>
    </row>
    <row r="48" spans="1:6">
      <c r="A48" s="37" t="s">
        <v>133</v>
      </c>
    </row>
    <row r="49" spans="1:1">
      <c r="A49" s="38" t="s">
        <v>50</v>
      </c>
    </row>
    <row r="50" spans="1:1">
      <c r="A50" s="37" t="s">
        <v>134</v>
      </c>
    </row>
    <row r="51" spans="1:1">
      <c r="A51" s="38" t="s">
        <v>47</v>
      </c>
    </row>
    <row r="52" spans="1:1">
      <c r="A52" s="38" t="s">
        <v>48</v>
      </c>
    </row>
    <row r="53" spans="1:1">
      <c r="A53" s="38" t="s">
        <v>71</v>
      </c>
    </row>
    <row r="54" spans="1:1">
      <c r="A54" s="38" t="s">
        <v>50</v>
      </c>
    </row>
    <row r="55" spans="1:1">
      <c r="A55" s="37" t="s">
        <v>133</v>
      </c>
    </row>
    <row r="56" spans="1:1">
      <c r="A56" s="38" t="s">
        <v>50</v>
      </c>
    </row>
    <row r="57" spans="1:1">
      <c r="A57" s="37" t="s">
        <v>134</v>
      </c>
    </row>
    <row r="58" spans="1:1">
      <c r="A58" s="38" t="s">
        <v>77</v>
      </c>
    </row>
    <row r="59" spans="1:1">
      <c r="A59" s="37" t="s">
        <v>78</v>
      </c>
    </row>
    <row r="60" spans="1:1">
      <c r="A60" s="38" t="s">
        <v>85</v>
      </c>
    </row>
    <row r="62" spans="1:1">
      <c r="A62" t="s">
        <v>162</v>
      </c>
    </row>
    <row r="63" spans="1:1">
      <c r="A63" s="66" t="s">
        <v>160</v>
      </c>
    </row>
    <row r="64" spans="1:1">
      <c r="A64" t="s">
        <v>161</v>
      </c>
    </row>
    <row r="66" spans="1:1">
      <c r="A66" t="s">
        <v>163</v>
      </c>
    </row>
    <row r="67" spans="1:1">
      <c r="A67" t="s">
        <v>164</v>
      </c>
    </row>
  </sheetData>
  <sortState xmlns:xlrd2="http://schemas.microsoft.com/office/spreadsheetml/2017/richdata2" ref="A2:C18">
    <sortCondition ref="A2:A18"/>
  </sortState>
  <hyperlinks>
    <hyperlink ref="A43" r:id="rId1" xr:uid="{C9CE4B48-B45C-42F7-B6D7-B0844BB4181B}"/>
  </hyperlinks>
  <pageMargins left="0.7" right="0.7" top="0.75" bottom="0.75" header="0.3" footer="0.3"/>
  <pageSetup orientation="portrait"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9A28F-7E8E-439B-A35B-BFB63865F1C7}">
  <sheetPr codeName="Sheet3"/>
  <dimension ref="A1:L30"/>
  <sheetViews>
    <sheetView tabSelected="1" workbookViewId="0">
      <selection activeCell="I29" sqref="I29"/>
    </sheetView>
  </sheetViews>
  <sheetFormatPr defaultRowHeight="15"/>
  <cols>
    <col min="10" max="10" width="10.42578125" customWidth="1"/>
    <col min="11" max="11" width="10.7109375" customWidth="1"/>
  </cols>
  <sheetData>
    <row r="1" spans="1:11">
      <c r="A1" t="s">
        <v>79</v>
      </c>
    </row>
    <row r="2" spans="1:11" ht="75">
      <c r="A2" s="41" t="s">
        <v>80</v>
      </c>
      <c r="B2" s="44" t="s">
        <v>166</v>
      </c>
      <c r="C2" s="44" t="s">
        <v>167</v>
      </c>
      <c r="D2" s="44" t="s">
        <v>168</v>
      </c>
      <c r="E2" s="44" t="s">
        <v>169</v>
      </c>
      <c r="F2" s="44" t="s">
        <v>170</v>
      </c>
      <c r="G2" s="44" t="s">
        <v>171</v>
      </c>
      <c r="H2" s="44" t="s">
        <v>172</v>
      </c>
      <c r="I2" s="44" t="s">
        <v>173</v>
      </c>
      <c r="J2" s="44" t="s">
        <v>174</v>
      </c>
      <c r="K2" s="44" t="s">
        <v>175</v>
      </c>
    </row>
    <row r="3" spans="1:11">
      <c r="A3" s="68" t="s">
        <v>52</v>
      </c>
      <c r="B3" s="63">
        <v>6.8</v>
      </c>
      <c r="C3" s="62" t="s">
        <v>177</v>
      </c>
      <c r="D3" s="63">
        <v>0.8</v>
      </c>
      <c r="E3" s="62" t="s">
        <v>178</v>
      </c>
      <c r="F3" s="62">
        <v>2.1</v>
      </c>
      <c r="G3" s="62" t="s">
        <v>179</v>
      </c>
      <c r="H3" s="62">
        <v>0.8</v>
      </c>
      <c r="I3" s="62" t="s">
        <v>180</v>
      </c>
      <c r="J3" s="67">
        <f>Table178[[#This Row],[ 2020 rental vcy rate]]-Table178[[#This Row],[ 2015 rental vcy rate]]</f>
        <v>-4.6999999999999993</v>
      </c>
      <c r="K3" s="67">
        <f>Table178[[#This Row],[2020 homeowner vcy rte]]-Table178[[#This Row],[2015 homeowner vcy rte]]</f>
        <v>0</v>
      </c>
    </row>
    <row r="4" spans="1:11">
      <c r="A4" s="69" t="s">
        <v>53</v>
      </c>
      <c r="B4" s="63">
        <v>9.8000000000000007</v>
      </c>
      <c r="C4" s="62" t="s">
        <v>181</v>
      </c>
      <c r="D4" s="63">
        <v>0.8</v>
      </c>
      <c r="E4" s="62" t="s">
        <v>179</v>
      </c>
      <c r="F4" s="62">
        <v>3.5</v>
      </c>
      <c r="G4" s="62" t="s">
        <v>177</v>
      </c>
      <c r="H4" s="62">
        <v>2</v>
      </c>
      <c r="I4" s="62" t="s">
        <v>182</v>
      </c>
      <c r="J4" s="67">
        <f>Table178[[#This Row],[ 2020 rental vcy rate]]-Table178[[#This Row],[ 2015 rental vcy rate]]</f>
        <v>-6.3000000000000007</v>
      </c>
      <c r="K4" s="67">
        <f>Table178[[#This Row],[2020 homeowner vcy rte]]-Table178[[#This Row],[2015 homeowner vcy rte]]</f>
        <v>1.2</v>
      </c>
    </row>
    <row r="5" spans="1:11">
      <c r="A5" s="68" t="s">
        <v>54</v>
      </c>
      <c r="B5" s="63">
        <v>10.4</v>
      </c>
      <c r="C5" s="62" t="s">
        <v>183</v>
      </c>
      <c r="D5" s="63">
        <v>2.8</v>
      </c>
      <c r="E5" s="62" t="s">
        <v>184</v>
      </c>
      <c r="F5" s="62">
        <v>8</v>
      </c>
      <c r="G5" s="62" t="s">
        <v>185</v>
      </c>
      <c r="H5" s="62">
        <v>1.8</v>
      </c>
      <c r="I5" s="62" t="s">
        <v>184</v>
      </c>
      <c r="J5" s="67">
        <f>Table178[[#This Row],[ 2020 rental vcy rate]]-Table178[[#This Row],[ 2015 rental vcy rate]]</f>
        <v>-2.4000000000000004</v>
      </c>
      <c r="K5" s="67">
        <f>Table178[[#This Row],[2020 homeowner vcy rte]]-Table178[[#This Row],[2015 homeowner vcy rte]]</f>
        <v>-0.99999999999999978</v>
      </c>
    </row>
    <row r="6" spans="1:11">
      <c r="A6" s="69" t="s">
        <v>55</v>
      </c>
      <c r="B6" s="63">
        <v>3.4</v>
      </c>
      <c r="C6" s="62" t="s">
        <v>186</v>
      </c>
      <c r="D6" s="63">
        <v>1.6</v>
      </c>
      <c r="E6" s="62" t="s">
        <v>187</v>
      </c>
      <c r="F6" s="62">
        <v>5.4</v>
      </c>
      <c r="G6" s="62" t="s">
        <v>188</v>
      </c>
      <c r="H6" s="62">
        <v>1.6</v>
      </c>
      <c r="I6" s="62" t="s">
        <v>189</v>
      </c>
      <c r="J6" s="67">
        <f>Table178[[#This Row],[ 2020 rental vcy rate]]-Table178[[#This Row],[ 2015 rental vcy rate]]</f>
        <v>2.0000000000000004</v>
      </c>
      <c r="K6" s="67">
        <f>Table178[[#This Row],[2020 homeowner vcy rte]]-Table178[[#This Row],[2015 homeowner vcy rte]]</f>
        <v>0</v>
      </c>
    </row>
    <row r="7" spans="1:11">
      <c r="A7" s="68" t="s">
        <v>56</v>
      </c>
      <c r="B7" s="63">
        <v>8.1</v>
      </c>
      <c r="C7" s="62" t="s">
        <v>190</v>
      </c>
      <c r="D7" s="63">
        <v>0.1</v>
      </c>
      <c r="E7" s="62" t="s">
        <v>184</v>
      </c>
      <c r="F7" s="62">
        <v>12.4</v>
      </c>
      <c r="G7" s="62" t="s">
        <v>191</v>
      </c>
      <c r="H7" s="62">
        <v>1.2</v>
      </c>
      <c r="I7" s="62" t="s">
        <v>189</v>
      </c>
      <c r="J7" s="67">
        <f>Table178[[#This Row],[ 2020 rental vcy rate]]-Table178[[#This Row],[ 2015 rental vcy rate]]</f>
        <v>4.3000000000000007</v>
      </c>
      <c r="K7" s="67">
        <f>Table178[[#This Row],[2020 homeowner vcy rte]]-Table178[[#This Row],[2015 homeowner vcy rte]]</f>
        <v>1.0999999999999999</v>
      </c>
    </row>
    <row r="8" spans="1:11">
      <c r="A8" s="69" t="s">
        <v>57</v>
      </c>
      <c r="B8" s="63">
        <v>16.3</v>
      </c>
      <c r="C8" s="62" t="s">
        <v>192</v>
      </c>
      <c r="D8" s="63">
        <v>4.3</v>
      </c>
      <c r="E8" s="62" t="s">
        <v>191</v>
      </c>
      <c r="F8" s="62">
        <v>10.1</v>
      </c>
      <c r="G8" s="62" t="s">
        <v>193</v>
      </c>
      <c r="H8" s="62">
        <v>3</v>
      </c>
      <c r="I8" s="62" t="s">
        <v>194</v>
      </c>
      <c r="J8" s="67">
        <f>Table178[[#This Row],[ 2020 rental vcy rate]]-Table178[[#This Row],[ 2015 rental vcy rate]]</f>
        <v>-6.2000000000000011</v>
      </c>
      <c r="K8" s="67">
        <f>Table178[[#This Row],[2020 homeowner vcy rte]]-Table178[[#This Row],[2015 homeowner vcy rte]]</f>
        <v>-1.2999999999999998</v>
      </c>
    </row>
    <row r="9" spans="1:11">
      <c r="A9" s="68" t="s">
        <v>58</v>
      </c>
      <c r="B9" s="63">
        <v>6.7</v>
      </c>
      <c r="C9" s="62" t="s">
        <v>195</v>
      </c>
      <c r="D9" s="63">
        <v>1.8</v>
      </c>
      <c r="E9" s="62" t="s">
        <v>196</v>
      </c>
      <c r="F9" s="62">
        <v>0</v>
      </c>
      <c r="G9" s="62" t="s">
        <v>197</v>
      </c>
      <c r="H9" s="62">
        <v>3</v>
      </c>
      <c r="I9" s="62" t="s">
        <v>198</v>
      </c>
      <c r="J9" s="67">
        <f>Table178[[#This Row],[ 2020 rental vcy rate]]-Table178[[#This Row],[ 2015 rental vcy rate]]</f>
        <v>-6.7</v>
      </c>
      <c r="K9" s="67">
        <f>Table178[[#This Row],[2020 homeowner vcy rte]]-Table178[[#This Row],[2015 homeowner vcy rte]]</f>
        <v>1.2</v>
      </c>
    </row>
    <row r="10" spans="1:11">
      <c r="A10" s="69" t="s">
        <v>59</v>
      </c>
      <c r="B10" s="63">
        <v>3.1</v>
      </c>
      <c r="C10" s="62" t="s">
        <v>198</v>
      </c>
      <c r="D10" s="63">
        <v>2.4</v>
      </c>
      <c r="E10" s="62" t="s">
        <v>177</v>
      </c>
      <c r="F10" s="62">
        <v>2.5</v>
      </c>
      <c r="G10" s="62" t="s">
        <v>199</v>
      </c>
      <c r="H10" s="62">
        <v>2.7</v>
      </c>
      <c r="I10" s="62" t="s">
        <v>186</v>
      </c>
      <c r="J10" s="67">
        <f>Table178[[#This Row],[ 2020 rental vcy rate]]-Table178[[#This Row],[ 2015 rental vcy rate]]</f>
        <v>-0.60000000000000009</v>
      </c>
      <c r="K10" s="67">
        <f>Table178[[#This Row],[2020 homeowner vcy rte]]-Table178[[#This Row],[2015 homeowner vcy rte]]</f>
        <v>0.30000000000000027</v>
      </c>
    </row>
    <row r="11" spans="1:11">
      <c r="A11" s="68" t="s">
        <v>60</v>
      </c>
      <c r="B11" s="63">
        <v>0</v>
      </c>
      <c r="C11" s="62" t="s">
        <v>200</v>
      </c>
      <c r="D11" s="63">
        <v>1.2</v>
      </c>
      <c r="E11" s="62" t="s">
        <v>201</v>
      </c>
      <c r="F11" s="62">
        <v>17.899999999999999</v>
      </c>
      <c r="G11" s="62" t="s">
        <v>202</v>
      </c>
      <c r="H11" s="62">
        <v>0</v>
      </c>
      <c r="I11" s="62" t="s">
        <v>177</v>
      </c>
      <c r="J11" s="67">
        <f>Table178[[#This Row],[ 2020 rental vcy rate]]-Table178[[#This Row],[ 2015 rental vcy rate]]</f>
        <v>17.899999999999999</v>
      </c>
      <c r="K11" s="67">
        <f>Table178[[#This Row],[2020 homeowner vcy rte]]-Table178[[#This Row],[2015 homeowner vcy rte]]</f>
        <v>-1.2</v>
      </c>
    </row>
    <row r="12" spans="1:11">
      <c r="A12" s="69" t="s">
        <v>61</v>
      </c>
      <c r="B12" s="63">
        <v>16.3</v>
      </c>
      <c r="C12" s="62" t="s">
        <v>203</v>
      </c>
      <c r="D12" s="63">
        <v>2.2999999999999998</v>
      </c>
      <c r="E12" s="62" t="s">
        <v>190</v>
      </c>
      <c r="F12" s="62">
        <v>2.8</v>
      </c>
      <c r="G12" s="62" t="s">
        <v>204</v>
      </c>
      <c r="H12" s="62">
        <v>2.9</v>
      </c>
      <c r="I12" s="62" t="s">
        <v>198</v>
      </c>
      <c r="J12" s="67">
        <f>Table178[[#This Row],[ 2020 rental vcy rate]]-Table178[[#This Row],[ 2015 rental vcy rate]]</f>
        <v>-13.5</v>
      </c>
      <c r="K12" s="67">
        <f>Table178[[#This Row],[2020 homeowner vcy rte]]-Table178[[#This Row],[2015 homeowner vcy rte]]</f>
        <v>0.60000000000000009</v>
      </c>
    </row>
    <row r="13" spans="1:11">
      <c r="A13" s="68" t="s">
        <v>62</v>
      </c>
      <c r="B13" s="63">
        <v>4.8</v>
      </c>
      <c r="C13" s="62" t="s">
        <v>205</v>
      </c>
      <c r="D13" s="63">
        <v>2.8</v>
      </c>
      <c r="E13" s="62" t="s">
        <v>206</v>
      </c>
      <c r="F13" s="62">
        <v>5.3</v>
      </c>
      <c r="G13" s="62" t="s">
        <v>196</v>
      </c>
      <c r="H13" s="62">
        <v>1.3</v>
      </c>
      <c r="I13" s="62" t="s">
        <v>189</v>
      </c>
      <c r="J13" s="67">
        <f>Table178[[#This Row],[ 2020 rental vcy rate]]-Table178[[#This Row],[ 2015 rental vcy rate]]</f>
        <v>0.5</v>
      </c>
      <c r="K13" s="67">
        <f>Table178[[#This Row],[2020 homeowner vcy rte]]-Table178[[#This Row],[2015 homeowner vcy rte]]</f>
        <v>-1.4999999999999998</v>
      </c>
    </row>
    <row r="14" spans="1:11">
      <c r="A14" s="69" t="s">
        <v>63</v>
      </c>
      <c r="B14" s="63">
        <v>12</v>
      </c>
      <c r="C14" s="62" t="s">
        <v>207</v>
      </c>
      <c r="D14" s="63">
        <v>3</v>
      </c>
      <c r="E14" s="62" t="s">
        <v>208</v>
      </c>
      <c r="F14" s="62">
        <v>8.5</v>
      </c>
      <c r="G14" s="62" t="s">
        <v>209</v>
      </c>
      <c r="H14" s="62">
        <v>3.8</v>
      </c>
      <c r="I14" s="62" t="s">
        <v>210</v>
      </c>
      <c r="J14" s="67">
        <f>Table178[[#This Row],[ 2020 rental vcy rate]]-Table178[[#This Row],[ 2015 rental vcy rate]]</f>
        <v>-3.5</v>
      </c>
      <c r="K14" s="67">
        <f>Table178[[#This Row],[2020 homeowner vcy rte]]-Table178[[#This Row],[2015 homeowner vcy rte]]</f>
        <v>0.79999999999999982</v>
      </c>
    </row>
    <row r="15" spans="1:11">
      <c r="A15" s="68" t="s">
        <v>64</v>
      </c>
      <c r="B15" s="63">
        <v>6.6</v>
      </c>
      <c r="C15" s="62" t="s">
        <v>196</v>
      </c>
      <c r="D15" s="63">
        <v>2.7</v>
      </c>
      <c r="E15" s="62" t="s">
        <v>211</v>
      </c>
      <c r="F15" s="62">
        <v>3.6</v>
      </c>
      <c r="G15" s="62" t="s">
        <v>190</v>
      </c>
      <c r="H15" s="62">
        <v>0.9</v>
      </c>
      <c r="I15" s="62" t="s">
        <v>187</v>
      </c>
      <c r="J15" s="67">
        <f>Table178[[#This Row],[ 2020 rental vcy rate]]-Table178[[#This Row],[ 2015 rental vcy rate]]</f>
        <v>-2.9999999999999996</v>
      </c>
      <c r="K15" s="67">
        <f>Table178[[#This Row],[2020 homeowner vcy rte]]-Table178[[#This Row],[2015 homeowner vcy rte]]</f>
        <v>-1.8000000000000003</v>
      </c>
    </row>
    <row r="16" spans="1:11">
      <c r="A16" s="69" t="s">
        <v>65</v>
      </c>
      <c r="B16" s="63">
        <v>10.8</v>
      </c>
      <c r="C16" s="62" t="s">
        <v>212</v>
      </c>
      <c r="D16" s="63">
        <v>0.8</v>
      </c>
      <c r="E16" s="62" t="s">
        <v>213</v>
      </c>
      <c r="F16" s="62">
        <v>6.6</v>
      </c>
      <c r="G16" s="62" t="s">
        <v>214</v>
      </c>
      <c r="H16" s="62">
        <v>2.6</v>
      </c>
      <c r="I16" s="62" t="s">
        <v>188</v>
      </c>
      <c r="J16" s="67">
        <f>Table178[[#This Row],[ 2020 rental vcy rate]]-Table178[[#This Row],[ 2015 rental vcy rate]]</f>
        <v>-4.2000000000000011</v>
      </c>
      <c r="K16" s="67">
        <f>Table178[[#This Row],[2020 homeowner vcy rte]]-Table178[[#This Row],[2015 homeowner vcy rte]]</f>
        <v>1.8</v>
      </c>
    </row>
    <row r="17" spans="1:12">
      <c r="A17" s="68" t="s">
        <v>66</v>
      </c>
      <c r="B17" s="63">
        <v>0</v>
      </c>
      <c r="C17" s="62" t="s">
        <v>215</v>
      </c>
      <c r="D17" s="63">
        <v>1.6</v>
      </c>
      <c r="E17" s="62" t="s">
        <v>205</v>
      </c>
      <c r="F17" s="62">
        <v>0</v>
      </c>
      <c r="G17" s="62" t="s">
        <v>216</v>
      </c>
      <c r="H17" s="62">
        <v>0</v>
      </c>
      <c r="I17" s="62" t="s">
        <v>190</v>
      </c>
      <c r="J17" s="67">
        <f>Table178[[#This Row],[ 2020 rental vcy rate]]-Table178[[#This Row],[ 2015 rental vcy rate]]</f>
        <v>0</v>
      </c>
      <c r="K17" s="67">
        <f>Table178[[#This Row],[2020 homeowner vcy rte]]-Table178[[#This Row],[2015 homeowner vcy rte]]</f>
        <v>-1.6</v>
      </c>
    </row>
    <row r="18" spans="1:12">
      <c r="A18" s="69" t="s">
        <v>67</v>
      </c>
      <c r="B18" s="63">
        <v>7.7</v>
      </c>
      <c r="C18" s="62" t="s">
        <v>217</v>
      </c>
      <c r="D18" s="63">
        <v>2</v>
      </c>
      <c r="E18" s="62" t="s">
        <v>183</v>
      </c>
      <c r="F18" s="62">
        <v>4.5999999999999996</v>
      </c>
      <c r="G18" s="62" t="s">
        <v>189</v>
      </c>
      <c r="H18" s="62">
        <v>1.6</v>
      </c>
      <c r="I18" s="62" t="s">
        <v>183</v>
      </c>
      <c r="J18" s="67">
        <f>Table178[[#This Row],[ 2020 rental vcy rate]]-Table178[[#This Row],[ 2015 rental vcy rate]]</f>
        <v>-3.1000000000000005</v>
      </c>
      <c r="K18" s="67">
        <f>Table178[[#This Row],[2020 homeowner vcy rte]]-Table178[[#This Row],[2015 homeowner vcy rte]]</f>
        <v>-0.39999999999999991</v>
      </c>
    </row>
    <row r="19" spans="1:12">
      <c r="A19" s="68" t="s">
        <v>68</v>
      </c>
      <c r="B19" s="63">
        <v>8.4</v>
      </c>
      <c r="C19" s="62" t="s">
        <v>200</v>
      </c>
      <c r="D19" s="63">
        <v>3.4</v>
      </c>
      <c r="E19" s="62" t="s">
        <v>205</v>
      </c>
      <c r="F19" s="62">
        <v>10</v>
      </c>
      <c r="G19" s="62" t="s">
        <v>218</v>
      </c>
      <c r="H19" s="62">
        <v>1.4</v>
      </c>
      <c r="I19" s="62" t="s">
        <v>219</v>
      </c>
      <c r="J19" s="67">
        <f>Table178[[#This Row],[ 2020 rental vcy rate]]-Table178[[#This Row],[ 2015 rental vcy rate]]</f>
        <v>1.5999999999999996</v>
      </c>
      <c r="K19" s="67">
        <f>Table178[[#This Row],[2020 homeowner vcy rte]]-Table178[[#This Row],[2015 homeowner vcy rte]]</f>
        <v>-2</v>
      </c>
    </row>
    <row r="20" spans="1:12">
      <c r="A20" s="69" t="s">
        <v>45</v>
      </c>
      <c r="B20" s="63">
        <v>6.4</v>
      </c>
      <c r="C20" s="62" t="s">
        <v>220</v>
      </c>
      <c r="D20" s="63">
        <v>1.9</v>
      </c>
      <c r="E20" s="62" t="s">
        <v>220</v>
      </c>
      <c r="F20" s="62">
        <v>5.8</v>
      </c>
      <c r="G20" s="62" t="s">
        <v>220</v>
      </c>
      <c r="H20" s="62">
        <v>1.4</v>
      </c>
      <c r="I20" s="62" t="s">
        <v>220</v>
      </c>
      <c r="J20" s="67">
        <f>Table178[[#This Row],[ 2020 rental vcy rate]]-Table178[[#This Row],[ 2015 rental vcy rate]]</f>
        <v>-0.60000000000000053</v>
      </c>
      <c r="K20" s="67">
        <f>Table178[[#This Row],[2020 homeowner vcy rte]]-Table178[[#This Row],[2015 homeowner vcy rte]]</f>
        <v>-0.5</v>
      </c>
    </row>
    <row r="21" spans="1:12">
      <c r="A21" s="68" t="s">
        <v>46</v>
      </c>
      <c r="B21" s="63">
        <v>9.6999999999999993</v>
      </c>
      <c r="C21" s="62" t="s">
        <v>185</v>
      </c>
      <c r="D21" s="63">
        <v>2.5</v>
      </c>
      <c r="E21" s="62" t="s">
        <v>184</v>
      </c>
      <c r="F21" s="62">
        <v>7.2</v>
      </c>
      <c r="G21" s="62" t="s">
        <v>185</v>
      </c>
      <c r="H21" s="62">
        <v>1.7</v>
      </c>
      <c r="I21" s="62" t="s">
        <v>184</v>
      </c>
      <c r="J21" s="67">
        <f>Table178[[#This Row],[ 2020 rental vcy rate]]-Table178[[#This Row],[ 2015 rental vcy rate]]</f>
        <v>-2.4999999999999991</v>
      </c>
      <c r="K21" s="67">
        <f>Table178[[#This Row],[2020 homeowner vcy rte]]-Table178[[#This Row],[2015 homeowner vcy rte]]</f>
        <v>-0.8</v>
      </c>
    </row>
    <row r="22" spans="1:12">
      <c r="A22" t="s">
        <v>81</v>
      </c>
    </row>
    <row r="23" spans="1:12" ht="18.75">
      <c r="A23" t="s">
        <v>165</v>
      </c>
      <c r="L23" s="45"/>
    </row>
    <row r="24" spans="1:12" ht="18.75">
      <c r="L24" s="45"/>
    </row>
    <row r="25" spans="1:12">
      <c r="A25" t="s">
        <v>82</v>
      </c>
    </row>
    <row r="26" spans="1:12" ht="18.75">
      <c r="A26" s="45" t="s">
        <v>83</v>
      </c>
    </row>
    <row r="27" spans="1:12">
      <c r="A27" s="38" t="s">
        <v>47</v>
      </c>
    </row>
    <row r="28" spans="1:12">
      <c r="A28" s="38" t="s">
        <v>176</v>
      </c>
    </row>
    <row r="29" spans="1:12">
      <c r="A29" s="38" t="s">
        <v>84</v>
      </c>
    </row>
    <row r="30" spans="1:12">
      <c r="A30" s="38" t="s">
        <v>221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urban rent and vcy trend tables</vt:lpstr>
      <vt:lpstr>ACS rent trend tables NV co's </vt:lpstr>
      <vt:lpstr>ACS vcy trend tables NV co's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HDB-205 Rent and Vacancy Trends </dc:title>
  <dc:subject>Rent and vacancy trends for urban and rural regions of Nevada</dc:subject>
  <dc:creator>E. Fadali</dc:creator>
  <cp:keywords>housing database</cp:keywords>
  <cp:lastModifiedBy>Elizabeth Fadali</cp:lastModifiedBy>
  <cp:lastPrinted>2019-03-04T21:01:48Z</cp:lastPrinted>
  <dcterms:created xsi:type="dcterms:W3CDTF">2018-02-25T02:29:11Z</dcterms:created>
  <dcterms:modified xsi:type="dcterms:W3CDTF">2022-11-17T00:45:43Z</dcterms:modified>
</cp:coreProperties>
</file>